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6" tabRatio="454"/>
  </bookViews>
  <sheets>
    <sheet name="Návod" sheetId="7" r:id="rId1"/>
    <sheet name="Seznam" sheetId="5" r:id="rId2"/>
    <sheet name="Protokol_dálkový přístroj" sheetId="3" r:id="rId3"/>
    <sheet name="Seznam mistni" sheetId="6" r:id="rId4"/>
    <sheet name="Protokol_mistní přístroj" sheetId="4" r:id="rId5"/>
  </sheets>
  <definedNames>
    <definedName name="_xlnm.Print_Area" localSheetId="2">'Protokol_dálkový přístroj'!$A$1:$F$43</definedName>
    <definedName name="_xlnm.Print_Area" localSheetId="4">'Protokol_mistní přístroj'!$B$1:$I$36</definedName>
  </definedNames>
  <calcPr calcId="125725"/>
</workbook>
</file>

<file path=xl/calcChain.xml><?xml version="1.0" encoding="utf-8"?>
<calcChain xmlns="http://schemas.openxmlformats.org/spreadsheetml/2006/main">
  <c r="C4" i="3"/>
  <c r="G1" i="4"/>
  <c r="A1"/>
  <c r="E4" s="1"/>
  <c r="D1" i="3"/>
  <c r="B37"/>
  <c r="C32" i="4" l="1"/>
  <c r="C30"/>
  <c r="C34"/>
  <c r="C28"/>
  <c r="F4"/>
  <c r="A2"/>
  <c r="A6"/>
  <c r="D7" i="3"/>
  <c r="C7"/>
  <c r="B41"/>
  <c r="C5"/>
  <c r="B39"/>
  <c r="D4"/>
  <c r="B35"/>
  <c r="C6"/>
  <c r="A7" i="4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C6"/>
  <c r="D6"/>
  <c r="D7" l="1"/>
  <c r="C7"/>
  <c r="C8" l="1"/>
  <c r="D8"/>
  <c r="D9" l="1"/>
  <c r="C9"/>
  <c r="C10" l="1"/>
  <c r="D10"/>
  <c r="D11" l="1"/>
  <c r="C11"/>
  <c r="C12" l="1"/>
  <c r="D12"/>
  <c r="D13" l="1"/>
  <c r="C13"/>
  <c r="C14" l="1"/>
  <c r="D14"/>
  <c r="D15" l="1"/>
  <c r="C15"/>
  <c r="C16" l="1"/>
  <c r="D16"/>
  <c r="D17" l="1"/>
  <c r="C17"/>
  <c r="C18" l="1"/>
  <c r="D18"/>
  <c r="D19" l="1"/>
  <c r="C19"/>
  <c r="C20" l="1"/>
  <c r="D20"/>
  <c r="D21" l="1"/>
  <c r="C21"/>
  <c r="C22" l="1"/>
  <c r="D22"/>
  <c r="D23" l="1"/>
  <c r="C23"/>
  <c r="C24" l="1"/>
  <c r="D24"/>
  <c r="D25" l="1"/>
  <c r="C25"/>
</calcChain>
</file>

<file path=xl/sharedStrings.xml><?xml version="1.0" encoding="utf-8"?>
<sst xmlns="http://schemas.openxmlformats.org/spreadsheetml/2006/main" count="250" uniqueCount="174">
  <si>
    <t>Rozvaděč</t>
  </si>
  <si>
    <t>č. objektu</t>
  </si>
  <si>
    <t>Část vývodu</t>
  </si>
  <si>
    <t>OK/NOK</t>
  </si>
  <si>
    <t>Kompletnost přechodové skříně</t>
  </si>
  <si>
    <t>Podpis:</t>
  </si>
  <si>
    <t>Vady/Nedodělky/Poznámky</t>
  </si>
  <si>
    <t>Sdružovací skříň</t>
  </si>
  <si>
    <t>Nastavení přístroje</t>
  </si>
  <si>
    <t>Kabelové uložení (uchycení, značení, vývodky ….)</t>
  </si>
  <si>
    <t>Kábely - měření izolačních stavů</t>
  </si>
  <si>
    <t>1a.</t>
  </si>
  <si>
    <t>Datum zkoušky:</t>
  </si>
  <si>
    <t>TDI Zhotovitele - část ŘS</t>
  </si>
  <si>
    <t>Reprezentace vizualizace v ŘS / ESDS</t>
  </si>
  <si>
    <t>Číslo obvodu / technologické označení přístroje MaR</t>
  </si>
  <si>
    <t>Poznámka</t>
  </si>
  <si>
    <t>7b.</t>
  </si>
  <si>
    <t>7a.</t>
  </si>
  <si>
    <t>Shoda s výpisem parametrů</t>
  </si>
  <si>
    <t>Kontrola přenosu signálu (4-20 mA, Log. 0/1)</t>
  </si>
  <si>
    <t>Přístroj zapojen dle RTD (přístroj - JB - rozvodna)</t>
  </si>
  <si>
    <t>TDI Zhotovitele - proces</t>
  </si>
  <si>
    <t>LOVOCHEMIE, a. s. / TDI MaR</t>
  </si>
  <si>
    <t>LOVOCHEMIE, a.s. / provozovatel - technolog</t>
  </si>
  <si>
    <t>Štítky a označení přístroje, štítky na kabelech</t>
  </si>
  <si>
    <t>Funkčnost HW blokovací podmínky</t>
  </si>
  <si>
    <t>Datum opravné zkoušky:</t>
  </si>
  <si>
    <t>Kompletnost přístroje</t>
  </si>
  <si>
    <t>Shoda s výrobním výkresem strojního aparátu včetně Hook Up přístroje</t>
  </si>
  <si>
    <t>Rozsah v DCS / ESDS / GDS včetně jednotek</t>
  </si>
  <si>
    <r>
      <t xml:space="preserve">Projekt: </t>
    </r>
    <r>
      <rPr>
        <i/>
        <sz val="12"/>
        <color indexed="10"/>
        <rFont val="Arial"/>
        <family val="2"/>
        <charset val="238"/>
      </rPr>
      <t>Zde bude uveden název projektu</t>
    </r>
    <r>
      <rPr>
        <b/>
        <sz val="16"/>
        <color indexed="8"/>
        <rFont val="Calibri"/>
        <family val="2"/>
        <charset val="238"/>
      </rPr>
      <t xml:space="preserve">
Protokol č.     o kontrole místních přístrojů</t>
    </r>
  </si>
  <si>
    <t>Seznam TAGů</t>
  </si>
  <si>
    <t>Popis přístroje</t>
  </si>
  <si>
    <t>Štítek přístroje
[OK / NOK]</t>
  </si>
  <si>
    <t>Kompletnost přístroje
[OK/NOK]</t>
  </si>
  <si>
    <t>Rozsah 
[ jednotky ]</t>
  </si>
  <si>
    <t>Značky na PI u tlakových nádob
[OK/NOK - hodnota]</t>
  </si>
  <si>
    <t>Projekt:</t>
  </si>
  <si>
    <t>Protokol č.</t>
  </si>
  <si>
    <t>o kontrole obvodu MaR</t>
  </si>
  <si>
    <t>Projekt</t>
  </si>
  <si>
    <t>č. protokolu</t>
  </si>
  <si>
    <t>Obvod (techn. označení přístroje)</t>
  </si>
  <si>
    <t>Název obvodu</t>
  </si>
  <si>
    <t>Název objektu</t>
  </si>
  <si>
    <t>FFI25</t>
  </si>
  <si>
    <t>Měření fujtajblu</t>
  </si>
  <si>
    <t>888CM65</t>
  </si>
  <si>
    <t>888JB02</t>
  </si>
  <si>
    <t>Pokusný objekt</t>
  </si>
  <si>
    <t>FF26</t>
  </si>
  <si>
    <t>Snímání slizu</t>
  </si>
  <si>
    <t>888CC33</t>
  </si>
  <si>
    <t>888JB05</t>
  </si>
  <si>
    <t>TDI MaR</t>
  </si>
  <si>
    <t>Provozovatel/ technolog</t>
  </si>
  <si>
    <t>Zhotovitel (ŘS)</t>
  </si>
  <si>
    <t>Zhotovitel (proces)</t>
  </si>
  <si>
    <t>jméno 1</t>
  </si>
  <si>
    <t>Jméno 2</t>
  </si>
  <si>
    <t>POkus3</t>
  </si>
  <si>
    <t>Pokus4</t>
  </si>
  <si>
    <t>Projekt kolotoč 123</t>
  </si>
  <si>
    <t>TAG</t>
  </si>
  <si>
    <t>FFI26</t>
  </si>
  <si>
    <t>FFI27</t>
  </si>
  <si>
    <t>FFI28</t>
  </si>
  <si>
    <t>FFI29</t>
  </si>
  <si>
    <t>FFI30</t>
  </si>
  <si>
    <t>FFI31</t>
  </si>
  <si>
    <t>FFI32</t>
  </si>
  <si>
    <t>FFI33</t>
  </si>
  <si>
    <t>FFI34</t>
  </si>
  <si>
    <t>FFI35</t>
  </si>
  <si>
    <t>FFI36</t>
  </si>
  <si>
    <t>FFI37</t>
  </si>
  <si>
    <t>FFI38</t>
  </si>
  <si>
    <t>FFI39</t>
  </si>
  <si>
    <t>FFI40</t>
  </si>
  <si>
    <t>FFI41</t>
  </si>
  <si>
    <t>FFI42</t>
  </si>
  <si>
    <t>FFI43</t>
  </si>
  <si>
    <t>FFI44</t>
  </si>
  <si>
    <t>FFI45</t>
  </si>
  <si>
    <t>FFI46</t>
  </si>
  <si>
    <t>FFI47</t>
  </si>
  <si>
    <t>FFI48</t>
  </si>
  <si>
    <t>FFI49</t>
  </si>
  <si>
    <t>FFI50</t>
  </si>
  <si>
    <t>FFI51</t>
  </si>
  <si>
    <t>FFI52</t>
  </si>
  <si>
    <t>FFI53</t>
  </si>
  <si>
    <t>FFI54</t>
  </si>
  <si>
    <t>FFI55</t>
  </si>
  <si>
    <t>Měření fujtajblu1</t>
  </si>
  <si>
    <t>Měření fujtajblu2</t>
  </si>
  <si>
    <t>Měření fujtajblu3</t>
  </si>
  <si>
    <t>Měření fujtajblu4</t>
  </si>
  <si>
    <t>Měření fujtajblu5</t>
  </si>
  <si>
    <t>Měření fujtajblu6</t>
  </si>
  <si>
    <t>Měření fujtajblu7</t>
  </si>
  <si>
    <t>Měření fujtajblu8</t>
  </si>
  <si>
    <t>Měření fujtajblu9</t>
  </si>
  <si>
    <t>Měření fujtajblu10</t>
  </si>
  <si>
    <t>Měření fujtajblu11</t>
  </si>
  <si>
    <t>Měření fujtajblu12</t>
  </si>
  <si>
    <t>Měření fujtajblu13</t>
  </si>
  <si>
    <t>Měření fujtajblu14</t>
  </si>
  <si>
    <t>Měření fujtajblu15</t>
  </si>
  <si>
    <t>Měření fujtajblu16</t>
  </si>
  <si>
    <t>Měření fujtajblu17</t>
  </si>
  <si>
    <t>Měření fujtajblu18</t>
  </si>
  <si>
    <t>Měření fujtajblu19</t>
  </si>
  <si>
    <t>Měření fujtajblu20</t>
  </si>
  <si>
    <t>Měření fujtajblu21</t>
  </si>
  <si>
    <t>Měření fujtajblu22</t>
  </si>
  <si>
    <t>Měření fujtajblu23</t>
  </si>
  <si>
    <t>Měření fujtajblu24</t>
  </si>
  <si>
    <t>Měření fujtajblu25</t>
  </si>
  <si>
    <t>Měření fujtajblu26</t>
  </si>
  <si>
    <t>Měření fujtajblu27</t>
  </si>
  <si>
    <t>Měření fujtajblu28</t>
  </si>
  <si>
    <t>Měření fujtajblu29</t>
  </si>
  <si>
    <t>Měření fujtajblu30</t>
  </si>
  <si>
    <t>Měření fujtajblu31</t>
  </si>
  <si>
    <t>Měření fujtajblu32</t>
  </si>
  <si>
    <t>Měření fujtajblu33</t>
  </si>
  <si>
    <t>Počet</t>
  </si>
  <si>
    <t>FFI56</t>
  </si>
  <si>
    <t>FFI57</t>
  </si>
  <si>
    <t>FFI58</t>
  </si>
  <si>
    <t>FFI59</t>
  </si>
  <si>
    <t>Měření fujtajblu34</t>
  </si>
  <si>
    <t>Měření fujtajblu35</t>
  </si>
  <si>
    <t>PV:</t>
  </si>
  <si>
    <t>SV:</t>
  </si>
  <si>
    <t>QV:</t>
  </si>
  <si>
    <t>TV:</t>
  </si>
  <si>
    <t>Alarm HH:</t>
  </si>
  <si>
    <t>Alarm H:</t>
  </si>
  <si>
    <t>Alarm L:</t>
  </si>
  <si>
    <t>Alarm LL:</t>
  </si>
  <si>
    <t>VLOŽIT DATA Z PROJEKTU</t>
  </si>
  <si>
    <t>o kontrole místních přístrojů</t>
  </si>
  <si>
    <t>Pořadové číslo</t>
  </si>
  <si>
    <r>
      <rPr>
        <sz val="12"/>
        <rFont val="Arial"/>
        <family val="2"/>
        <charset val="238"/>
      </rPr>
      <t>OD</t>
    </r>
    <r>
      <rPr>
        <sz val="10"/>
        <rFont val="Arial"/>
        <family val="2"/>
        <charset val="238"/>
      </rPr>
      <t xml:space="preserve">
(pořadové číslo)</t>
    </r>
  </si>
  <si>
    <t>Umístění</t>
  </si>
  <si>
    <t>Pokusný objektíček</t>
  </si>
  <si>
    <t>Zjednodušený návod na používání protokolů o individuálních zkouškách</t>
  </si>
  <si>
    <t>1)</t>
  </si>
  <si>
    <t>Data protokolů (jejich hlavičky) se vyplňují do tabulky na listu "Seznam". Tím vznikne seznam protokolů</t>
  </si>
  <si>
    <t>2)</t>
  </si>
  <si>
    <t>Na listu příslušného protokolu se zadá pouze číslo protokolu (údaje do hlavičky se doplní automaticky z listu "Seznam")</t>
  </si>
  <si>
    <t>3)</t>
  </si>
  <si>
    <t>Vytiskne se příslušný protokol</t>
  </si>
  <si>
    <t>4)</t>
  </si>
  <si>
    <t>Protokol se vyplňuje na místě</t>
  </si>
  <si>
    <t>Název projektu vrámci kterého se provádí IZ</t>
  </si>
  <si>
    <r>
      <t>libovolná</t>
    </r>
    <r>
      <rPr>
        <b/>
        <sz val="11"/>
        <color indexed="10"/>
        <rFont val="Calibri"/>
        <family val="2"/>
        <charset val="238"/>
      </rPr>
      <t xml:space="preserve"> unikátní </t>
    </r>
    <r>
      <rPr>
        <sz val="10"/>
        <rFont val="Arial"/>
        <family val="2"/>
        <charset val="238"/>
      </rPr>
      <t>kombinace, je doporučena číselná řada, může být i nesouvislá</t>
    </r>
  </si>
  <si>
    <t>Obvod</t>
  </si>
  <si>
    <t>Technlogické číslo zkoušeného obvodu (měl by vycházet ze seznamu měření)</t>
  </si>
  <si>
    <t>Prostě název obvodu (měl by vycházet ze seznamu měření)</t>
  </si>
  <si>
    <t>Název rozvaděče, ve kterém je umístěna vstupně/výstupní perifrie ŘS.</t>
  </si>
  <si>
    <t>Případné označení sdružovací skříně, přes které je obvod zapojen. Pokud taková skříň nění, vloží se pomlčka "-"</t>
  </si>
  <si>
    <t xml:space="preserve">Označení objektu, ve kterém se zkoušené zařízení nachází </t>
  </si>
  <si>
    <t>Název příslušného objektu, ve kterém se zkoušené zařízení nachází</t>
  </si>
  <si>
    <t>Technický dozor MaR za Lovochemii.</t>
  </si>
  <si>
    <t>Pokud není známo, doplní se na místě</t>
  </si>
  <si>
    <t>Zástupce provozovatele či technolog za Lovochemii.</t>
  </si>
  <si>
    <t>Zhotovitel I (ŘS)</t>
  </si>
  <si>
    <t>Technický dozor MaR/ŘS za zhotovitele.</t>
  </si>
  <si>
    <t>Zhotovitel I (proces)</t>
  </si>
  <si>
    <t>Zástupce zhotovitele odpovědný za procesní část.</t>
  </si>
</sst>
</file>

<file path=xl/styles.xml><?xml version="1.0" encoding="utf-8"?>
<styleSheet xmlns="http://schemas.openxmlformats.org/spreadsheetml/2006/main">
  <fonts count="24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i/>
      <sz val="12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</font>
    <font>
      <i/>
      <sz val="12"/>
      <color rgb="FF0070C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6"/>
      <color rgb="FF0070C0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theme="0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/>
      <top/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8"/>
      </top>
      <bottom style="medium">
        <color indexed="64"/>
      </bottom>
      <diagonal/>
    </border>
    <border>
      <left/>
      <right/>
      <top style="thick">
        <color indexed="8"/>
      </top>
      <bottom style="medium">
        <color indexed="64"/>
      </bottom>
      <diagonal/>
    </border>
    <border>
      <left/>
      <right style="medium">
        <color indexed="64"/>
      </right>
      <top style="thick">
        <color indexed="8"/>
      </top>
      <bottom style="medium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ck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double">
        <color indexed="8"/>
      </top>
      <bottom/>
      <diagonal/>
    </border>
    <border>
      <left/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8"/>
      </bottom>
      <diagonal/>
    </border>
    <border>
      <left/>
      <right style="thick">
        <color indexed="64"/>
      </right>
      <top style="double">
        <color indexed="64"/>
      </top>
      <bottom style="thick">
        <color indexed="8"/>
      </bottom>
      <diagonal/>
    </border>
    <border>
      <left style="thick">
        <color indexed="64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 style="thick">
        <color indexed="8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18" fillId="0" borderId="0"/>
    <xf numFmtId="0" fontId="1" fillId="0" borderId="0"/>
    <xf numFmtId="0" fontId="1" fillId="0" borderId="0"/>
  </cellStyleXfs>
  <cellXfs count="268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ont="1" applyAlignment="1">
      <alignment horizontal="center"/>
    </xf>
    <xf numFmtId="0" fontId="3" fillId="0" borderId="1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14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8" xfId="1" applyFont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0" fontId="5" fillId="0" borderId="29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67" xfId="1" applyFont="1" applyBorder="1" applyAlignment="1">
      <alignment vertical="center"/>
    </xf>
    <xf numFmtId="0" fontId="5" fillId="0" borderId="32" xfId="1" applyFont="1" applyBorder="1" applyAlignment="1">
      <alignment horizontal="left" vertical="center"/>
    </xf>
    <xf numFmtId="0" fontId="7" fillId="0" borderId="0" xfId="1" applyFont="1"/>
    <xf numFmtId="0" fontId="6" fillId="0" borderId="70" xfId="1" applyFont="1" applyBorder="1" applyAlignment="1">
      <alignment horizontal="left" vertical="center"/>
    </xf>
    <xf numFmtId="0" fontId="6" fillId="0" borderId="70" xfId="1" applyFont="1" applyBorder="1" applyAlignment="1"/>
    <xf numFmtId="0" fontId="6" fillId="0" borderId="32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14" fontId="6" fillId="0" borderId="72" xfId="1" applyNumberFormat="1" applyFont="1" applyBorder="1" applyAlignment="1">
      <alignment horizontal="center" vertical="center"/>
    </xf>
    <xf numFmtId="0" fontId="5" fillId="0" borderId="73" xfId="1" applyFont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/>
    </xf>
    <xf numFmtId="0" fontId="1" fillId="0" borderId="74" xfId="1" applyBorder="1" applyAlignment="1">
      <alignment horizontal="center"/>
    </xf>
    <xf numFmtId="0" fontId="6" fillId="0" borderId="75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/>
    </xf>
    <xf numFmtId="0" fontId="6" fillId="0" borderId="77" xfId="1" applyFont="1" applyBorder="1" applyAlignment="1"/>
    <xf numFmtId="0" fontId="6" fillId="0" borderId="78" xfId="1" applyFont="1" applyBorder="1" applyAlignment="1">
      <alignment horizontal="center" vertical="center"/>
    </xf>
    <xf numFmtId="0" fontId="1" fillId="0" borderId="79" xfId="1" applyBorder="1" applyAlignment="1">
      <alignment horizontal="center"/>
    </xf>
    <xf numFmtId="0" fontId="6" fillId="0" borderId="80" xfId="1" applyFont="1" applyBorder="1" applyAlignment="1">
      <alignment vertical="center"/>
    </xf>
    <xf numFmtId="0" fontId="1" fillId="0" borderId="81" xfId="1" applyBorder="1" applyAlignment="1">
      <alignment horizontal="center"/>
    </xf>
    <xf numFmtId="0" fontId="1" fillId="0" borderId="84" xfId="1" applyBorder="1" applyAlignment="1">
      <alignment horizontal="center"/>
    </xf>
    <xf numFmtId="0" fontId="1" fillId="0" borderId="86" xfId="1" applyBorder="1" applyAlignment="1">
      <alignment horizontal="center"/>
    </xf>
    <xf numFmtId="0" fontId="1" fillId="0" borderId="88" xfId="1" applyBorder="1" applyAlignment="1">
      <alignment horizontal="center"/>
    </xf>
    <xf numFmtId="0" fontId="1" fillId="0" borderId="90" xfId="1" applyBorder="1" applyAlignment="1">
      <alignment horizont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95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0" fillId="0" borderId="65" xfId="0" applyBorder="1"/>
    <xf numFmtId="0" fontId="0" fillId="0" borderId="99" xfId="0" applyBorder="1" applyAlignment="1">
      <alignment horizontal="center" textRotation="90"/>
    </xf>
    <xf numFmtId="0" fontId="0" fillId="0" borderId="100" xfId="0" applyBorder="1" applyAlignment="1">
      <alignment horizontal="center" textRotation="90" wrapText="1"/>
    </xf>
    <xf numFmtId="0" fontId="0" fillId="0" borderId="100" xfId="0" applyBorder="1" applyAlignment="1">
      <alignment horizontal="center" textRotation="90"/>
    </xf>
    <xf numFmtId="0" fontId="8" fillId="0" borderId="100" xfId="2" applyBorder="1" applyAlignment="1">
      <alignment horizontal="center" vertical="center" wrapText="1"/>
    </xf>
    <xf numFmtId="0" fontId="8" fillId="0" borderId="100" xfId="2" applyFill="1" applyBorder="1" applyAlignment="1">
      <alignment horizontal="center" vertical="center" wrapText="1"/>
    </xf>
    <xf numFmtId="0" fontId="8" fillId="0" borderId="101" xfId="2" applyFill="1" applyBorder="1" applyAlignment="1">
      <alignment horizontal="center" vertical="center" wrapText="1"/>
    </xf>
    <xf numFmtId="0" fontId="0" fillId="0" borderId="102" xfId="0" applyBorder="1" applyAlignment="1">
      <alignment horizontal="center"/>
    </xf>
    <xf numFmtId="0" fontId="0" fillId="0" borderId="103" xfId="0" applyBorder="1"/>
    <xf numFmtId="0" fontId="0" fillId="0" borderId="103" xfId="0" applyFill="1" applyBorder="1"/>
    <xf numFmtId="0" fontId="0" fillId="0" borderId="104" xfId="0" applyBorder="1"/>
    <xf numFmtId="0" fontId="0" fillId="0" borderId="105" xfId="0" applyBorder="1" applyAlignment="1">
      <alignment horizontal="center"/>
    </xf>
    <xf numFmtId="0" fontId="0" fillId="0" borderId="106" xfId="0" applyBorder="1"/>
    <xf numFmtId="0" fontId="0" fillId="0" borderId="107" xfId="0" applyBorder="1" applyAlignment="1">
      <alignment horizontal="center"/>
    </xf>
    <xf numFmtId="0" fontId="0" fillId="0" borderId="73" xfId="0" applyBorder="1"/>
    <xf numFmtId="0" fontId="0" fillId="0" borderId="108" xfId="0" applyBorder="1"/>
    <xf numFmtId="0" fontId="2" fillId="3" borderId="0" xfId="1" applyFont="1" applyFill="1" applyBorder="1" applyAlignment="1" applyProtection="1">
      <alignment horizontal="center" vertical="center" wrapText="1"/>
      <protection locked="0"/>
    </xf>
    <xf numFmtId="0" fontId="2" fillId="0" borderId="19" xfId="1" applyFont="1" applyBorder="1" applyAlignment="1">
      <alignment horizontal="center" vertical="center" wrapText="1"/>
    </xf>
    <xf numFmtId="0" fontId="2" fillId="0" borderId="9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97" xfId="1" applyFont="1" applyBorder="1" applyAlignment="1">
      <alignment horizontal="center" vertical="center" wrapText="1"/>
    </xf>
    <xf numFmtId="0" fontId="2" fillId="0" borderId="98" xfId="1" applyFont="1" applyBorder="1" applyAlignment="1">
      <alignment horizontal="center" vertical="center" wrapText="1"/>
    </xf>
    <xf numFmtId="0" fontId="0" fillId="0" borderId="99" xfId="0" applyBorder="1" applyAlignment="1">
      <alignment horizontal="center" textRotation="90" wrapText="1"/>
    </xf>
    <xf numFmtId="0" fontId="0" fillId="0" borderId="0" xfId="0" applyFill="1" applyBorder="1"/>
    <xf numFmtId="0" fontId="0" fillId="0" borderId="0" xfId="0" applyFill="1" applyBorder="1" applyAlignment="1">
      <alignment horizontal="center" textRotation="90" wrapText="1"/>
    </xf>
    <xf numFmtId="0" fontId="0" fillId="0" borderId="65" xfId="0" applyFill="1" applyBorder="1"/>
    <xf numFmtId="0" fontId="0" fillId="0" borderId="102" xfId="0" applyBorder="1" applyAlignment="1">
      <alignment horizontal="center" textRotation="90"/>
    </xf>
    <xf numFmtId="0" fontId="0" fillId="0" borderId="103" xfId="0" applyBorder="1" applyAlignment="1">
      <alignment horizontal="center" textRotation="90" wrapText="1"/>
    </xf>
    <xf numFmtId="0" fontId="0" fillId="0" borderId="103" xfId="0" applyBorder="1" applyAlignment="1">
      <alignment horizontal="center" textRotation="90"/>
    </xf>
    <xf numFmtId="0" fontId="8" fillId="0" borderId="103" xfId="2" applyBorder="1" applyAlignment="1">
      <alignment horizontal="center" vertical="center" wrapText="1"/>
    </xf>
    <xf numFmtId="0" fontId="8" fillId="0" borderId="103" xfId="2" applyFill="1" applyBorder="1" applyAlignment="1">
      <alignment horizontal="center" vertical="center" wrapText="1"/>
    </xf>
    <xf numFmtId="0" fontId="0" fillId="0" borderId="105" xfId="0" applyBorder="1"/>
    <xf numFmtId="0" fontId="0" fillId="0" borderId="107" xfId="0" applyBorder="1"/>
    <xf numFmtId="0" fontId="0" fillId="0" borderId="0" xfId="0" applyFill="1" applyAlignment="1"/>
    <xf numFmtId="0" fontId="0" fillId="0" borderId="65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0" xfId="0" applyBorder="1"/>
    <xf numFmtId="0" fontId="1" fillId="0" borderId="123" xfId="1" applyBorder="1" applyAlignment="1">
      <alignment horizontal="center"/>
    </xf>
    <xf numFmtId="0" fontId="15" fillId="0" borderId="100" xfId="0" applyFont="1" applyBorder="1" applyAlignment="1">
      <alignment horizontal="center" textRotation="90" wrapText="1"/>
    </xf>
    <xf numFmtId="0" fontId="15" fillId="0" borderId="101" xfId="0" applyFont="1" applyBorder="1" applyAlignment="1">
      <alignment horizontal="center" textRotation="90" wrapText="1"/>
    </xf>
    <xf numFmtId="0" fontId="8" fillId="0" borderId="104" xfId="2" applyFill="1" applyBorder="1" applyAlignment="1">
      <alignment horizontal="center" vertical="center" wrapText="1"/>
    </xf>
    <xf numFmtId="0" fontId="17" fillId="0" borderId="0" xfId="1" applyFont="1"/>
    <xf numFmtId="0" fontId="10" fillId="0" borderId="1" xfId="1" applyNumberFormat="1" applyFont="1" applyBorder="1" applyAlignment="1">
      <alignment vertic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9" fillId="0" borderId="0" xfId="0" applyFont="1"/>
    <xf numFmtId="0" fontId="19" fillId="0" borderId="65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 wrapText="1"/>
    </xf>
    <xf numFmtId="0" fontId="18" fillId="0" borderId="0" xfId="3"/>
    <xf numFmtId="0" fontId="0" fillId="0" borderId="132" xfId="3" applyFont="1" applyBorder="1" applyAlignment="1">
      <alignment horizontal="center" textRotation="90"/>
    </xf>
    <xf numFmtId="0" fontId="0" fillId="0" borderId="133" xfId="3" applyFont="1" applyBorder="1" applyAlignment="1">
      <alignment horizontal="center" textRotation="90" wrapText="1"/>
    </xf>
    <xf numFmtId="0" fontId="0" fillId="0" borderId="133" xfId="3" applyFont="1" applyBorder="1" applyAlignment="1">
      <alignment horizontal="center" textRotation="90"/>
    </xf>
    <xf numFmtId="0" fontId="1" fillId="0" borderId="133" xfId="4" applyFont="1" applyBorder="1" applyAlignment="1">
      <alignment horizontal="center" vertical="center" wrapText="1"/>
    </xf>
    <xf numFmtId="0" fontId="1" fillId="0" borderId="133" xfId="4" applyFont="1" applyFill="1" applyBorder="1" applyAlignment="1">
      <alignment horizontal="center" vertical="center" wrapText="1"/>
    </xf>
    <xf numFmtId="0" fontId="1" fillId="0" borderId="134" xfId="4" applyFont="1" applyFill="1" applyBorder="1" applyAlignment="1">
      <alignment horizontal="center" vertical="center" wrapText="1"/>
    </xf>
    <xf numFmtId="0" fontId="9" fillId="0" borderId="19" xfId="1" applyFont="1" applyBorder="1" applyAlignment="1" applyProtection="1">
      <alignment horizontal="center" vertical="center" wrapText="1"/>
      <protection hidden="1"/>
    </xf>
    <xf numFmtId="0" fontId="2" fillId="0" borderId="95" xfId="1" applyFont="1" applyBorder="1" applyAlignment="1" applyProtection="1">
      <alignment horizontal="center" vertical="center" wrapText="1"/>
      <protection hidden="1"/>
    </xf>
    <xf numFmtId="0" fontId="2" fillId="0" borderId="95" xfId="1" applyFont="1" applyBorder="1" applyAlignment="1" applyProtection="1">
      <alignment horizontal="right" vertical="center" wrapText="1"/>
      <protection hidden="1"/>
    </xf>
    <xf numFmtId="0" fontId="1" fillId="0" borderId="0" xfId="1" applyProtection="1">
      <protection hidden="1"/>
    </xf>
    <xf numFmtId="0" fontId="0" fillId="0" borderId="0" xfId="0" applyProtection="1">
      <protection hidden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right" vertical="center" wrapText="1"/>
      <protection hidden="1"/>
    </xf>
    <xf numFmtId="0" fontId="2" fillId="0" borderId="22" xfId="1" applyFont="1" applyBorder="1" applyAlignment="1" applyProtection="1">
      <alignment horizontal="center" vertical="center" wrapText="1"/>
      <protection hidden="1"/>
    </xf>
    <xf numFmtId="0" fontId="2" fillId="0" borderId="97" xfId="1" applyFont="1" applyBorder="1" applyAlignment="1" applyProtection="1">
      <alignment horizontal="center" vertical="center" wrapText="1"/>
      <protection hidden="1"/>
    </xf>
    <xf numFmtId="0" fontId="2" fillId="0" borderId="98" xfId="1" applyFont="1" applyBorder="1" applyAlignment="1" applyProtection="1">
      <alignment horizontal="center" vertical="center" wrapText="1"/>
      <protection hidden="1"/>
    </xf>
    <xf numFmtId="0" fontId="1" fillId="0" borderId="19" xfId="1" applyBorder="1" applyAlignment="1" applyProtection="1">
      <alignment horizontal="center"/>
      <protection hidden="1"/>
    </xf>
    <xf numFmtId="0" fontId="3" fillId="0" borderId="20" xfId="1" applyFont="1" applyBorder="1" applyAlignment="1" applyProtection="1">
      <alignment vertical="center"/>
      <protection hidden="1"/>
    </xf>
    <xf numFmtId="0" fontId="10" fillId="0" borderId="21" xfId="1" applyNumberFormat="1" applyFont="1" applyBorder="1" applyAlignment="1" applyProtection="1">
      <alignment vertical="center"/>
      <protection hidden="1"/>
    </xf>
    <xf numFmtId="0" fontId="1" fillId="0" borderId="9" xfId="1" applyBorder="1" applyAlignment="1" applyProtection="1">
      <alignment horizont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10" fillId="0" borderId="2" xfId="1" applyNumberFormat="1" applyFont="1" applyBorder="1" applyAlignment="1" applyProtection="1">
      <alignment vertical="center"/>
      <protection hidden="1"/>
    </xf>
    <xf numFmtId="0" fontId="3" fillId="0" borderId="2" xfId="1" applyFont="1" applyBorder="1" applyAlignment="1" applyProtection="1">
      <alignment vertical="center"/>
      <protection hidden="1"/>
    </xf>
    <xf numFmtId="0" fontId="1" fillId="0" borderId="22" xfId="1" applyBorder="1" applyAlignment="1" applyProtection="1">
      <alignment horizontal="center"/>
      <protection hidden="1"/>
    </xf>
    <xf numFmtId="0" fontId="3" fillId="0" borderId="23" xfId="1" applyFont="1" applyBorder="1" applyAlignment="1" applyProtection="1">
      <alignment vertical="center"/>
      <protection hidden="1"/>
    </xf>
    <xf numFmtId="0" fontId="10" fillId="0" borderId="23" xfId="1" applyNumberFormat="1" applyFont="1" applyBorder="1" applyAlignment="1" applyProtection="1">
      <alignment vertical="center"/>
      <protection hidden="1"/>
    </xf>
    <xf numFmtId="0" fontId="1" fillId="0" borderId="25" xfId="1" applyBorder="1" applyAlignment="1" applyProtection="1">
      <alignment horizontal="center"/>
      <protection hidden="1"/>
    </xf>
    <xf numFmtId="0" fontId="5" fillId="0" borderId="26" xfId="1" applyFont="1" applyBorder="1" applyProtection="1">
      <protection hidden="1"/>
    </xf>
    <xf numFmtId="0" fontId="5" fillId="0" borderId="26" xfId="1" applyFont="1" applyBorder="1" applyAlignment="1" applyProtection="1">
      <alignment horizontal="center"/>
      <protection hidden="1"/>
    </xf>
    <xf numFmtId="0" fontId="6" fillId="0" borderId="24" xfId="1" applyFont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6" fillId="0" borderId="9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1" fillId="0" borderId="14" xfId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1" fillId="0" borderId="10" xfId="1" applyBorder="1" applyAlignment="1" applyProtection="1">
      <alignment horizontal="center" vertical="center"/>
      <protection hidden="1"/>
    </xf>
    <xf numFmtId="14" fontId="6" fillId="0" borderId="2" xfId="1" applyNumberFormat="1" applyFont="1" applyBorder="1" applyAlignment="1" applyProtection="1">
      <alignment horizontal="left" vertical="center"/>
      <protection hidden="1"/>
    </xf>
    <xf numFmtId="0" fontId="1" fillId="0" borderId="9" xfId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center" vertical="center"/>
      <protection hidden="1"/>
    </xf>
    <xf numFmtId="0" fontId="1" fillId="0" borderId="64" xfId="1" applyBorder="1" applyAlignment="1" applyProtection="1">
      <alignment horizontal="center" vertical="center"/>
      <protection hidden="1"/>
    </xf>
    <xf numFmtId="14" fontId="6" fillId="0" borderId="18" xfId="1" applyNumberFormat="1" applyFont="1" applyBorder="1" applyAlignment="1" applyProtection="1">
      <alignment horizontal="left" vertical="center"/>
      <protection hidden="1"/>
    </xf>
    <xf numFmtId="0" fontId="1" fillId="0" borderId="120" xfId="1" applyBorder="1" applyAlignment="1" applyProtection="1">
      <alignment horizontal="center" vertical="center"/>
      <protection hidden="1"/>
    </xf>
    <xf numFmtId="0" fontId="13" fillId="0" borderId="114" xfId="1" applyFont="1" applyBorder="1" applyAlignment="1" applyProtection="1">
      <alignment horizontal="left" vertical="center"/>
      <protection hidden="1"/>
    </xf>
    <xf numFmtId="14" fontId="13" fillId="0" borderId="112" xfId="1" applyNumberFormat="1" applyFont="1" applyBorder="1" applyAlignment="1" applyProtection="1">
      <alignment horizontal="left" vertical="center" wrapText="1"/>
      <protection hidden="1"/>
    </xf>
    <xf numFmtId="0" fontId="13" fillId="0" borderId="113" xfId="1" applyFont="1" applyBorder="1" applyAlignment="1" applyProtection="1">
      <alignment horizontal="center"/>
      <protection hidden="1"/>
    </xf>
    <xf numFmtId="0" fontId="13" fillId="0" borderId="121" xfId="1" applyFont="1" applyBorder="1" applyAlignment="1" applyProtection="1">
      <alignment horizontal="center"/>
      <protection hidden="1"/>
    </xf>
    <xf numFmtId="0" fontId="13" fillId="0" borderId="116" xfId="1" applyFont="1" applyBorder="1" applyAlignment="1" applyProtection="1">
      <alignment horizontal="left" vertical="center"/>
      <protection hidden="1"/>
    </xf>
    <xf numFmtId="14" fontId="13" fillId="0" borderId="115" xfId="1" applyNumberFormat="1" applyFont="1" applyBorder="1" applyAlignment="1" applyProtection="1">
      <alignment horizontal="left" vertical="center" wrapText="1"/>
      <protection hidden="1"/>
    </xf>
    <xf numFmtId="0" fontId="13" fillId="0" borderId="0" xfId="1" applyFont="1" applyBorder="1" applyAlignment="1" applyProtection="1">
      <alignment horizontal="center"/>
      <protection hidden="1"/>
    </xf>
    <xf numFmtId="0" fontId="13" fillId="0" borderId="44" xfId="1" applyFont="1" applyBorder="1" applyAlignment="1" applyProtection="1">
      <alignment horizontal="center"/>
      <protection hidden="1"/>
    </xf>
    <xf numFmtId="0" fontId="7" fillId="0" borderId="69" xfId="1" applyFont="1" applyBorder="1" applyAlignment="1" applyProtection="1">
      <alignment horizontal="center" vertical="center"/>
      <protection hidden="1"/>
    </xf>
    <xf numFmtId="0" fontId="13" fillId="0" borderId="119" xfId="1" applyFont="1" applyFill="1" applyBorder="1" applyAlignment="1" applyProtection="1">
      <alignment vertical="center" wrapText="1"/>
      <protection hidden="1"/>
    </xf>
    <xf numFmtId="0" fontId="7" fillId="0" borderId="0" xfId="1" applyFont="1" applyProtection="1">
      <protection hidden="1"/>
    </xf>
    <xf numFmtId="0" fontId="1" fillId="0" borderId="24" xfId="1" applyBorder="1" applyAlignment="1" applyProtection="1">
      <alignment horizontal="center" vertical="center"/>
      <protection hidden="1"/>
    </xf>
    <xf numFmtId="14" fontId="6" fillId="0" borderId="3" xfId="1" applyNumberFormat="1" applyFont="1" applyBorder="1" applyAlignment="1" applyProtection="1">
      <alignment horizontal="left" vertical="center"/>
      <protection hidden="1"/>
    </xf>
    <xf numFmtId="0" fontId="6" fillId="0" borderId="18" xfId="1" applyFont="1" applyFill="1" applyBorder="1" applyAlignment="1" applyProtection="1">
      <alignment horizontal="left" vertical="center"/>
      <protection hidden="1"/>
    </xf>
    <xf numFmtId="0" fontId="6" fillId="0" borderId="3" xfId="1" applyFont="1" applyFill="1" applyBorder="1" applyAlignment="1" applyProtection="1">
      <alignment horizontal="left" vertical="center"/>
      <protection hidden="1"/>
    </xf>
    <xf numFmtId="0" fontId="6" fillId="0" borderId="2" xfId="1" applyFont="1" applyFill="1" applyBorder="1" applyAlignment="1" applyProtection="1">
      <alignment horizontal="left" vertical="center"/>
      <protection hidden="1"/>
    </xf>
    <xf numFmtId="0" fontId="6" fillId="0" borderId="68" xfId="1" applyFont="1" applyFill="1" applyBorder="1" applyAlignment="1" applyProtection="1">
      <alignment horizontal="left" vertical="center"/>
      <protection hidden="1"/>
    </xf>
    <xf numFmtId="0" fontId="6" fillId="0" borderId="65" xfId="1" applyFont="1" applyFill="1" applyBorder="1" applyAlignment="1" applyProtection="1">
      <alignment horizontal="left" vertical="center"/>
      <protection hidden="1"/>
    </xf>
    <xf numFmtId="0" fontId="6" fillId="0" borderId="1" xfId="1" applyFont="1" applyFill="1" applyBorder="1" applyAlignment="1" applyProtection="1">
      <alignment horizontal="left" vertical="center"/>
      <protection hidden="1"/>
    </xf>
    <xf numFmtId="0" fontId="6" fillId="0" borderId="1" xfId="1" applyFont="1" applyFill="1" applyBorder="1" applyAlignment="1" applyProtection="1">
      <alignment horizontal="left" vertical="center" wrapText="1"/>
      <protection hidden="1"/>
    </xf>
    <xf numFmtId="0" fontId="1" fillId="0" borderId="31" xfId="1" applyBorder="1" applyAlignment="1" applyProtection="1">
      <alignment horizontal="center"/>
      <protection hidden="1"/>
    </xf>
    <xf numFmtId="0" fontId="5" fillId="0" borderId="32" xfId="1" applyFont="1" applyBorder="1" applyAlignment="1" applyProtection="1">
      <alignment horizontal="left" vertical="center"/>
      <protection hidden="1"/>
    </xf>
    <xf numFmtId="0" fontId="5" fillId="0" borderId="67" xfId="1" applyFont="1" applyBorder="1" applyAlignment="1" applyProtection="1">
      <alignment vertical="center"/>
      <protection hidden="1"/>
    </xf>
    <xf numFmtId="14" fontId="6" fillId="0" borderId="32" xfId="1" applyNumberFormat="1" applyFont="1" applyBorder="1" applyAlignment="1" applyProtection="1">
      <alignment horizontal="center" vertical="center"/>
      <protection hidden="1"/>
    </xf>
    <xf numFmtId="0" fontId="1" fillId="0" borderId="11" xfId="1" applyBorder="1" applyAlignment="1" applyProtection="1">
      <alignment horizontal="center"/>
      <protection hidden="1"/>
    </xf>
    <xf numFmtId="0" fontId="5" fillId="0" borderId="4" xfId="1" applyFont="1" applyBorder="1" applyAlignment="1" applyProtection="1">
      <alignment vertical="center"/>
      <protection hidden="1"/>
    </xf>
    <xf numFmtId="0" fontId="5" fillId="0" borderId="30" xfId="1" applyFont="1" applyBorder="1" applyAlignment="1" applyProtection="1">
      <alignment vertical="center"/>
      <protection hidden="1"/>
    </xf>
    <xf numFmtId="0" fontId="6" fillId="0" borderId="4" xfId="1" applyFont="1" applyBorder="1" applyAlignment="1" applyProtection="1">
      <alignment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1" fillId="0" borderId="12" xfId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vertical="center"/>
      <protection hidden="1"/>
    </xf>
    <xf numFmtId="0" fontId="1" fillId="0" borderId="15" xfId="1" applyBorder="1" applyAlignment="1" applyProtection="1">
      <alignment horizontal="center"/>
      <protection hidden="1"/>
    </xf>
    <xf numFmtId="0" fontId="6" fillId="0" borderId="16" xfId="1" applyFont="1" applyBorder="1" applyAlignment="1" applyProtection="1">
      <alignment vertical="center"/>
      <protection hidden="1"/>
    </xf>
    <xf numFmtId="0" fontId="6" fillId="0" borderId="17" xfId="1" applyFont="1" applyBorder="1" applyAlignment="1" applyProtection="1">
      <alignment horizontal="center" vertical="center"/>
      <protection hidden="1"/>
    </xf>
    <xf numFmtId="0" fontId="1" fillId="0" borderId="28" xfId="1" applyBorder="1" applyAlignment="1" applyProtection="1">
      <alignment horizontal="center"/>
      <protection hidden="1"/>
    </xf>
    <xf numFmtId="0" fontId="5" fillId="0" borderId="29" xfId="1" applyFont="1" applyBorder="1" applyAlignment="1" applyProtection="1">
      <alignment vertical="center"/>
      <protection hidden="1"/>
    </xf>
    <xf numFmtId="0" fontId="1" fillId="0" borderId="13" xfId="1" applyBorder="1" applyAlignment="1" applyProtection="1">
      <alignment horizontal="center"/>
      <protection hidden="1"/>
    </xf>
    <xf numFmtId="0" fontId="1" fillId="0" borderId="0" xfId="1" applyBorder="1" applyAlignment="1" applyProtection="1">
      <alignment horizontal="center"/>
      <protection hidden="1"/>
    </xf>
    <xf numFmtId="0" fontId="6" fillId="0" borderId="0" xfId="1" applyFont="1" applyBorder="1" applyAlignment="1" applyProtection="1">
      <alignment vertical="center"/>
      <protection hidden="1"/>
    </xf>
    <xf numFmtId="14" fontId="6" fillId="0" borderId="0" xfId="1" applyNumberFormat="1" applyFont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0" borderId="0" xfId="1" applyFont="1" applyAlignment="1" applyProtection="1">
      <alignment horizontal="center"/>
      <protection hidden="1"/>
    </xf>
    <xf numFmtId="0" fontId="0" fillId="0" borderId="65" xfId="0" applyBorder="1" applyAlignment="1" applyProtection="1">
      <alignment horizontal="left" vertical="top" wrapText="1"/>
      <protection locked="0"/>
    </xf>
    <xf numFmtId="0" fontId="21" fillId="0" borderId="0" xfId="0" applyFont="1" applyFill="1"/>
    <xf numFmtId="0" fontId="0" fillId="0" borderId="129" xfId="0" applyBorder="1" applyAlignment="1" applyProtection="1">
      <alignment horizontal="left" vertical="top" wrapText="1"/>
      <protection locked="0"/>
    </xf>
    <xf numFmtId="0" fontId="0" fillId="0" borderId="130" xfId="0" applyBorder="1" applyAlignment="1" applyProtection="1">
      <alignment horizontal="left" vertical="top" wrapText="1"/>
      <protection locked="0"/>
    </xf>
    <xf numFmtId="0" fontId="0" fillId="0" borderId="131" xfId="0" applyBorder="1" applyAlignment="1" applyProtection="1">
      <alignment horizontal="left" vertical="top" wrapText="1"/>
      <protection locked="0"/>
    </xf>
    <xf numFmtId="0" fontId="0" fillId="2" borderId="0" xfId="0" applyFill="1"/>
    <xf numFmtId="0" fontId="2" fillId="0" borderId="0" xfId="1" applyFont="1" applyBorder="1" applyAlignment="1" applyProtection="1">
      <alignment horizontal="left" vertical="center" wrapText="1"/>
      <protection hidden="1"/>
    </xf>
    <xf numFmtId="0" fontId="2" fillId="0" borderId="44" xfId="1" applyFont="1" applyBorder="1" applyAlignment="1" applyProtection="1">
      <alignment horizontal="left" vertical="center" wrapText="1"/>
      <protection hidden="1"/>
    </xf>
    <xf numFmtId="0" fontId="12" fillId="0" borderId="95" xfId="1" applyFont="1" applyBorder="1" applyAlignment="1" applyProtection="1">
      <alignment horizontal="left" vertical="center" wrapText="1" indent="2"/>
      <protection hidden="1"/>
    </xf>
    <xf numFmtId="0" fontId="12" fillId="0" borderId="96" xfId="1" applyFont="1" applyBorder="1" applyAlignment="1" applyProtection="1">
      <alignment horizontal="left" vertical="center" wrapText="1" indent="2"/>
      <protection hidden="1"/>
    </xf>
    <xf numFmtId="0" fontId="6" fillId="0" borderId="43" xfId="1" applyFont="1" applyBorder="1" applyAlignment="1" applyProtection="1">
      <alignment horizontal="center"/>
      <protection hidden="1"/>
    </xf>
    <xf numFmtId="0" fontId="6" fillId="0" borderId="0" xfId="1" applyFont="1" applyBorder="1" applyAlignment="1" applyProtection="1">
      <alignment horizontal="center"/>
      <protection hidden="1"/>
    </xf>
    <xf numFmtId="0" fontId="6" fillId="0" borderId="44" xfId="1" applyFont="1" applyBorder="1" applyAlignment="1" applyProtection="1">
      <alignment horizontal="center"/>
      <protection hidden="1"/>
    </xf>
    <xf numFmtId="0" fontId="6" fillId="0" borderId="32" xfId="1" applyFont="1" applyBorder="1" applyAlignment="1" applyProtection="1">
      <alignment horizontal="center" vertical="center"/>
      <protection hidden="1"/>
    </xf>
    <xf numFmtId="0" fontId="6" fillId="0" borderId="45" xfId="1" applyFont="1" applyBorder="1" applyAlignment="1" applyProtection="1">
      <alignment horizontal="center" vertical="center"/>
      <protection hidden="1"/>
    </xf>
    <xf numFmtId="0" fontId="6" fillId="0" borderId="43" xfId="1" applyFont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center" vertical="center"/>
      <protection hidden="1"/>
    </xf>
    <xf numFmtId="0" fontId="6" fillId="0" borderId="44" xfId="1" applyFont="1" applyBorder="1" applyAlignment="1" applyProtection="1">
      <alignment horizontal="center" vertical="center"/>
      <protection hidden="1"/>
    </xf>
    <xf numFmtId="0" fontId="6" fillId="0" borderId="35" xfId="1" applyFont="1" applyBorder="1" applyAlignment="1" applyProtection="1">
      <alignment horizontal="center" vertical="center"/>
      <protection hidden="1"/>
    </xf>
    <xf numFmtId="0" fontId="6" fillId="0" borderId="36" xfId="1" applyFont="1" applyBorder="1" applyAlignment="1" applyProtection="1">
      <alignment horizontal="center" vertical="center"/>
      <protection hidden="1"/>
    </xf>
    <xf numFmtId="0" fontId="6" fillId="0" borderId="37" xfId="1" applyFont="1" applyBorder="1" applyAlignment="1" applyProtection="1">
      <alignment horizontal="center" vertical="center"/>
      <protection hidden="1"/>
    </xf>
    <xf numFmtId="0" fontId="6" fillId="0" borderId="51" xfId="1" applyFont="1" applyBorder="1" applyAlignment="1" applyProtection="1">
      <alignment horizontal="center"/>
      <protection hidden="1"/>
    </xf>
    <xf numFmtId="0" fontId="6" fillId="0" borderId="52" xfId="1" applyFont="1" applyBorder="1" applyAlignment="1" applyProtection="1">
      <alignment horizontal="center"/>
      <protection hidden="1"/>
    </xf>
    <xf numFmtId="0" fontId="6" fillId="0" borderId="53" xfId="1" applyFont="1" applyBorder="1" applyAlignment="1" applyProtection="1">
      <alignment horizontal="center"/>
      <protection hidden="1"/>
    </xf>
    <xf numFmtId="0" fontId="6" fillId="0" borderId="66" xfId="1" applyFont="1" applyBorder="1" applyAlignment="1" applyProtection="1">
      <alignment horizontal="center"/>
      <protection hidden="1"/>
    </xf>
    <xf numFmtId="0" fontId="6" fillId="0" borderId="109" xfId="1" applyFont="1" applyBorder="1" applyAlignment="1" applyProtection="1">
      <alignment horizontal="center"/>
      <protection hidden="1"/>
    </xf>
    <xf numFmtId="0" fontId="6" fillId="0" borderId="110" xfId="1" applyFont="1" applyBorder="1" applyAlignment="1" applyProtection="1">
      <alignment horizontal="center"/>
      <protection hidden="1"/>
    </xf>
    <xf numFmtId="0" fontId="6" fillId="0" borderId="111" xfId="1" applyFont="1" applyBorder="1" applyAlignment="1" applyProtection="1">
      <alignment horizontal="center"/>
      <protection hidden="1"/>
    </xf>
    <xf numFmtId="0" fontId="13" fillId="0" borderId="117" xfId="1" applyFont="1" applyFill="1" applyBorder="1" applyAlignment="1" applyProtection="1">
      <alignment horizontal="left" vertical="center" wrapText="1"/>
      <protection hidden="1"/>
    </xf>
    <xf numFmtId="0" fontId="13" fillId="0" borderId="118" xfId="1" applyFont="1" applyFill="1" applyBorder="1" applyAlignment="1" applyProtection="1">
      <alignment horizontal="left" vertical="center" wrapText="1"/>
      <protection hidden="1"/>
    </xf>
    <xf numFmtId="0" fontId="13" fillId="0" borderId="122" xfId="1" applyFont="1" applyFill="1" applyBorder="1" applyAlignment="1" applyProtection="1">
      <alignment horizontal="left" vertical="center" wrapText="1"/>
      <protection hidden="1"/>
    </xf>
    <xf numFmtId="0" fontId="6" fillId="0" borderId="62" xfId="1" applyFont="1" applyBorder="1" applyAlignment="1" applyProtection="1">
      <alignment horizontal="center"/>
      <protection hidden="1"/>
    </xf>
    <xf numFmtId="0" fontId="6" fillId="0" borderId="4" xfId="1" applyFont="1" applyBorder="1" applyAlignment="1" applyProtection="1">
      <alignment horizontal="center"/>
      <protection hidden="1"/>
    </xf>
    <xf numFmtId="0" fontId="6" fillId="0" borderId="63" xfId="1" applyFont="1" applyBorder="1" applyAlignment="1" applyProtection="1">
      <alignment horizontal="center"/>
      <protection hidden="1"/>
    </xf>
    <xf numFmtId="0" fontId="10" fillId="0" borderId="54" xfId="1" applyNumberFormat="1" applyFont="1" applyBorder="1" applyAlignment="1" applyProtection="1">
      <alignment horizontal="left" vertical="center"/>
      <protection hidden="1"/>
    </xf>
    <xf numFmtId="0" fontId="10" fillId="0" borderId="55" xfId="1" applyNumberFormat="1" applyFont="1" applyBorder="1" applyAlignment="1" applyProtection="1">
      <alignment horizontal="left" vertical="center"/>
      <protection hidden="1"/>
    </xf>
    <xf numFmtId="0" fontId="11" fillId="0" borderId="56" xfId="1" applyNumberFormat="1" applyFont="1" applyBorder="1" applyAlignment="1" applyProtection="1">
      <alignment horizontal="center" vertical="center"/>
      <protection hidden="1"/>
    </xf>
    <xf numFmtId="0" fontId="11" fillId="0" borderId="57" xfId="1" applyNumberFormat="1" applyFont="1" applyBorder="1" applyAlignment="1" applyProtection="1">
      <alignment horizontal="center" vertical="center"/>
      <protection hidden="1"/>
    </xf>
    <xf numFmtId="0" fontId="5" fillId="0" borderId="49" xfId="1" applyFont="1" applyBorder="1" applyAlignment="1" applyProtection="1">
      <alignment horizontal="left" vertical="center"/>
      <protection hidden="1"/>
    </xf>
    <xf numFmtId="0" fontId="5" fillId="0" borderId="50" xfId="1" applyFont="1" applyBorder="1" applyAlignment="1" applyProtection="1">
      <alignment horizontal="left" vertical="center"/>
      <protection hidden="1"/>
    </xf>
    <xf numFmtId="0" fontId="1" fillId="0" borderId="46" xfId="1" applyBorder="1" applyAlignment="1" applyProtection="1">
      <alignment horizontal="center"/>
      <protection hidden="1"/>
    </xf>
    <xf numFmtId="0" fontId="1" fillId="0" borderId="47" xfId="1" applyBorder="1" applyAlignment="1" applyProtection="1">
      <alignment horizontal="center"/>
      <protection hidden="1"/>
    </xf>
    <xf numFmtId="0" fontId="1" fillId="0" borderId="48" xfId="1" applyBorder="1" applyAlignment="1" applyProtection="1">
      <alignment horizontal="center"/>
      <protection hidden="1"/>
    </xf>
    <xf numFmtId="0" fontId="6" fillId="0" borderId="33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34" xfId="1" applyFont="1" applyBorder="1" applyAlignment="1" applyProtection="1">
      <alignment horizontal="center" vertical="center"/>
      <protection hidden="1"/>
    </xf>
    <xf numFmtId="0" fontId="6" fillId="0" borderId="38" xfId="1" applyFont="1" applyBorder="1" applyAlignment="1" applyProtection="1">
      <alignment horizontal="center" vertical="center"/>
      <protection hidden="1"/>
    </xf>
    <xf numFmtId="0" fontId="6" fillId="0" borderId="39" xfId="1" applyFont="1" applyBorder="1" applyAlignment="1" applyProtection="1">
      <alignment horizontal="center" vertical="center"/>
      <protection hidden="1"/>
    </xf>
    <xf numFmtId="0" fontId="6" fillId="0" borderId="40" xfId="1" applyFont="1" applyBorder="1" applyAlignment="1" applyProtection="1">
      <alignment horizontal="center" vertical="center"/>
      <protection hidden="1"/>
    </xf>
    <xf numFmtId="0" fontId="6" fillId="0" borderId="41" xfId="1" applyFont="1" applyBorder="1" applyAlignment="1" applyProtection="1">
      <alignment horizontal="center" vertical="center"/>
      <protection hidden="1"/>
    </xf>
    <xf numFmtId="0" fontId="6" fillId="0" borderId="29" xfId="1" applyFont="1" applyBorder="1" applyAlignment="1" applyProtection="1">
      <alignment horizontal="center" vertical="center"/>
      <protection hidden="1"/>
    </xf>
    <xf numFmtId="0" fontId="6" fillId="0" borderId="42" xfId="1" applyFont="1" applyBorder="1" applyAlignment="1" applyProtection="1">
      <alignment horizontal="center" vertical="center"/>
      <protection hidden="1"/>
    </xf>
    <xf numFmtId="0" fontId="10" fillId="0" borderId="58" xfId="1" applyNumberFormat="1" applyFont="1" applyBorder="1" applyAlignment="1" applyProtection="1">
      <alignment horizontal="left" vertical="center"/>
      <protection hidden="1"/>
    </xf>
    <xf numFmtId="0" fontId="10" fillId="0" borderId="59" xfId="1" applyNumberFormat="1" applyFont="1" applyBorder="1" applyAlignment="1" applyProtection="1">
      <alignment horizontal="left" vertical="center"/>
      <protection hidden="1"/>
    </xf>
    <xf numFmtId="0" fontId="5" fillId="0" borderId="26" xfId="1" applyFont="1" applyBorder="1" applyAlignment="1" applyProtection="1">
      <alignment horizontal="center"/>
      <protection hidden="1"/>
    </xf>
    <xf numFmtId="0" fontId="5" fillId="0" borderId="60" xfId="1" applyFont="1" applyBorder="1" applyAlignment="1" applyProtection="1">
      <alignment horizontal="center"/>
      <protection hidden="1"/>
    </xf>
    <xf numFmtId="0" fontId="5" fillId="0" borderId="61" xfId="1" applyFont="1" applyBorder="1" applyAlignment="1" applyProtection="1">
      <alignment horizontal="center"/>
      <protection hidden="1"/>
    </xf>
    <xf numFmtId="0" fontId="14" fillId="0" borderId="97" xfId="0" applyFont="1" applyBorder="1" applyAlignment="1">
      <alignment horizontal="center"/>
    </xf>
    <xf numFmtId="0" fontId="2" fillId="0" borderId="95" xfId="1" applyFont="1" applyBorder="1" applyAlignment="1">
      <alignment horizontal="left" vertical="center" wrapText="1" indent="2"/>
    </xf>
    <xf numFmtId="0" fontId="2" fillId="0" borderId="96" xfId="1" applyFont="1" applyBorder="1" applyAlignment="1">
      <alignment horizontal="left" vertical="center" wrapText="1" indent="2"/>
    </xf>
    <xf numFmtId="0" fontId="2" fillId="0" borderId="0" xfId="1" applyFont="1" applyBorder="1" applyAlignment="1">
      <alignment horizontal="left" vertical="center" wrapText="1"/>
    </xf>
    <xf numFmtId="0" fontId="2" fillId="0" borderId="44" xfId="1" applyFont="1" applyBorder="1" applyAlignment="1">
      <alignment horizontal="left" vertical="center" wrapText="1"/>
    </xf>
    <xf numFmtId="0" fontId="6" fillId="0" borderId="126" xfId="1" applyFont="1" applyBorder="1" applyAlignment="1">
      <alignment vertical="center"/>
    </xf>
    <xf numFmtId="0" fontId="6" fillId="0" borderId="127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28" xfId="1" applyFont="1" applyBorder="1" applyAlignment="1">
      <alignment vertical="center"/>
    </xf>
    <xf numFmtId="0" fontId="3" fillId="0" borderId="71" xfId="1" applyFont="1" applyBorder="1" applyAlignment="1">
      <alignment horizontal="left" vertical="center"/>
    </xf>
    <xf numFmtId="0" fontId="3" fillId="0" borderId="91" xfId="1" applyFont="1" applyBorder="1" applyAlignment="1">
      <alignment horizontal="left" vertical="center"/>
    </xf>
    <xf numFmtId="0" fontId="1" fillId="0" borderId="92" xfId="1" applyBorder="1" applyAlignment="1">
      <alignment horizontal="center"/>
    </xf>
    <xf numFmtId="0" fontId="1" fillId="0" borderId="93" xfId="1" applyBorder="1" applyAlignment="1">
      <alignment horizontal="center"/>
    </xf>
    <xf numFmtId="0" fontId="1" fillId="0" borderId="94" xfId="1" applyBorder="1" applyAlignment="1">
      <alignment horizontal="center"/>
    </xf>
    <xf numFmtId="0" fontId="10" fillId="0" borderId="124" xfId="1" applyNumberFormat="1" applyFont="1" applyBorder="1" applyAlignment="1">
      <alignment horizontal="left" vertical="center"/>
    </xf>
    <xf numFmtId="0" fontId="10" fillId="0" borderId="43" xfId="1" applyNumberFormat="1" applyFont="1" applyBorder="1" applyAlignment="1">
      <alignment horizontal="left" vertical="center"/>
    </xf>
    <xf numFmtId="0" fontId="10" fillId="0" borderId="125" xfId="1" applyNumberFormat="1" applyFont="1" applyBorder="1" applyAlignment="1">
      <alignment horizontal="left" vertical="center"/>
    </xf>
    <xf numFmtId="0" fontId="6" fillId="0" borderId="4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87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89" xfId="1" applyFont="1" applyBorder="1" applyAlignment="1">
      <alignment horizontal="center" vertical="center"/>
    </xf>
  </cellXfs>
  <cellStyles count="6">
    <cellStyle name="Excel Built-in Normal" xfId="1"/>
    <cellStyle name="Excel Built-in Normal 1" xfId="5"/>
    <cellStyle name="Excel Built-in Normal 2" xfId="3"/>
    <cellStyle name="normální" xfId="0" builtinId="0"/>
    <cellStyle name="normální 2" xfId="2"/>
    <cellStyle name="normální 2 2" xfId="4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57150</xdr:rowOff>
    </xdr:from>
    <xdr:to>
      <xdr:col>1</xdr:col>
      <xdr:colOff>3495675</xdr:colOff>
      <xdr:row>2</xdr:row>
      <xdr:rowOff>85725</xdr:rowOff>
    </xdr:to>
    <xdr:pic>
      <xdr:nvPicPr>
        <xdr:cNvPr id="2" name="Picture 5" descr="http://portal.lovochemie.cz/Publikovane/Firemní%20loga/Lovo_hlavní%20logo_barevné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57150"/>
          <a:ext cx="33432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3</xdr:col>
      <xdr:colOff>1257300</xdr:colOff>
      <xdr:row>2</xdr:row>
      <xdr:rowOff>74839</xdr:rowOff>
    </xdr:to>
    <xdr:pic>
      <xdr:nvPicPr>
        <xdr:cNvPr id="2" name="Picture 5" descr="http://portal.lovochemie.cz/Publikovane/Firemní%20loga/Lovo_hlavní%20logo_barevné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50"/>
          <a:ext cx="32670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22"/>
  <sheetViews>
    <sheetView tabSelected="1" workbookViewId="0"/>
  </sheetViews>
  <sheetFormatPr defaultRowHeight="13.2"/>
  <cols>
    <col min="2" max="2" width="14.33203125" customWidth="1"/>
    <col min="258" max="258" width="14.33203125" customWidth="1"/>
    <col min="514" max="514" width="14.33203125" customWidth="1"/>
    <col min="770" max="770" width="14.33203125" customWidth="1"/>
    <col min="1026" max="1026" width="14.33203125" customWidth="1"/>
    <col min="1282" max="1282" width="14.33203125" customWidth="1"/>
    <col min="1538" max="1538" width="14.33203125" customWidth="1"/>
    <col min="1794" max="1794" width="14.33203125" customWidth="1"/>
    <col min="2050" max="2050" width="14.33203125" customWidth="1"/>
    <col min="2306" max="2306" width="14.33203125" customWidth="1"/>
    <col min="2562" max="2562" width="14.33203125" customWidth="1"/>
    <col min="2818" max="2818" width="14.33203125" customWidth="1"/>
    <col min="3074" max="3074" width="14.33203125" customWidth="1"/>
    <col min="3330" max="3330" width="14.33203125" customWidth="1"/>
    <col min="3586" max="3586" width="14.33203125" customWidth="1"/>
    <col min="3842" max="3842" width="14.33203125" customWidth="1"/>
    <col min="4098" max="4098" width="14.33203125" customWidth="1"/>
    <col min="4354" max="4354" width="14.33203125" customWidth="1"/>
    <col min="4610" max="4610" width="14.33203125" customWidth="1"/>
    <col min="4866" max="4866" width="14.33203125" customWidth="1"/>
    <col min="5122" max="5122" width="14.33203125" customWidth="1"/>
    <col min="5378" max="5378" width="14.33203125" customWidth="1"/>
    <col min="5634" max="5634" width="14.33203125" customWidth="1"/>
    <col min="5890" max="5890" width="14.33203125" customWidth="1"/>
    <col min="6146" max="6146" width="14.33203125" customWidth="1"/>
    <col min="6402" max="6402" width="14.33203125" customWidth="1"/>
    <col min="6658" max="6658" width="14.33203125" customWidth="1"/>
    <col min="6914" max="6914" width="14.33203125" customWidth="1"/>
    <col min="7170" max="7170" width="14.33203125" customWidth="1"/>
    <col min="7426" max="7426" width="14.33203125" customWidth="1"/>
    <col min="7682" max="7682" width="14.33203125" customWidth="1"/>
    <col min="7938" max="7938" width="14.33203125" customWidth="1"/>
    <col min="8194" max="8194" width="14.33203125" customWidth="1"/>
    <col min="8450" max="8450" width="14.33203125" customWidth="1"/>
    <col min="8706" max="8706" width="14.33203125" customWidth="1"/>
    <col min="8962" max="8962" width="14.33203125" customWidth="1"/>
    <col min="9218" max="9218" width="14.33203125" customWidth="1"/>
    <col min="9474" max="9474" width="14.33203125" customWidth="1"/>
    <col min="9730" max="9730" width="14.33203125" customWidth="1"/>
    <col min="9986" max="9986" width="14.33203125" customWidth="1"/>
    <col min="10242" max="10242" width="14.33203125" customWidth="1"/>
    <col min="10498" max="10498" width="14.33203125" customWidth="1"/>
    <col min="10754" max="10754" width="14.33203125" customWidth="1"/>
    <col min="11010" max="11010" width="14.33203125" customWidth="1"/>
    <col min="11266" max="11266" width="14.33203125" customWidth="1"/>
    <col min="11522" max="11522" width="14.33203125" customWidth="1"/>
    <col min="11778" max="11778" width="14.33203125" customWidth="1"/>
    <col min="12034" max="12034" width="14.33203125" customWidth="1"/>
    <col min="12290" max="12290" width="14.33203125" customWidth="1"/>
    <col min="12546" max="12546" width="14.33203125" customWidth="1"/>
    <col min="12802" max="12802" width="14.33203125" customWidth="1"/>
    <col min="13058" max="13058" width="14.33203125" customWidth="1"/>
    <col min="13314" max="13314" width="14.33203125" customWidth="1"/>
    <col min="13570" max="13570" width="14.33203125" customWidth="1"/>
    <col min="13826" max="13826" width="14.33203125" customWidth="1"/>
    <col min="14082" max="14082" width="14.33203125" customWidth="1"/>
    <col min="14338" max="14338" width="14.33203125" customWidth="1"/>
    <col min="14594" max="14594" width="14.33203125" customWidth="1"/>
    <col min="14850" max="14850" width="14.33203125" customWidth="1"/>
    <col min="15106" max="15106" width="14.33203125" customWidth="1"/>
    <col min="15362" max="15362" width="14.33203125" customWidth="1"/>
    <col min="15618" max="15618" width="14.33203125" customWidth="1"/>
    <col min="15874" max="15874" width="14.33203125" customWidth="1"/>
    <col min="16130" max="16130" width="14.33203125" customWidth="1"/>
  </cols>
  <sheetData>
    <row r="1" spans="1:13" ht="21">
      <c r="B1" s="84" t="s">
        <v>149</v>
      </c>
    </row>
    <row r="2" spans="1:13" ht="18">
      <c r="B2" s="180"/>
      <c r="C2" s="180"/>
      <c r="D2" s="180"/>
      <c r="E2" s="180"/>
      <c r="F2" s="180"/>
    </row>
    <row r="3" spans="1:13" ht="18">
      <c r="A3" s="85" t="s">
        <v>150</v>
      </c>
      <c r="B3" s="86" t="s">
        <v>151</v>
      </c>
    </row>
    <row r="4" spans="1:13" ht="18">
      <c r="A4" s="85" t="s">
        <v>152</v>
      </c>
      <c r="B4" s="86" t="s">
        <v>153</v>
      </c>
    </row>
    <row r="5" spans="1:13" ht="18">
      <c r="A5" s="85" t="s">
        <v>154</v>
      </c>
      <c r="B5" s="86" t="s">
        <v>155</v>
      </c>
    </row>
    <row r="6" spans="1:13" ht="18">
      <c r="A6" s="85" t="s">
        <v>156</v>
      </c>
      <c r="B6" s="86" t="s">
        <v>157</v>
      </c>
    </row>
    <row r="7" spans="1:13" ht="18">
      <c r="A7" s="85"/>
      <c r="B7" s="86"/>
    </row>
    <row r="8" spans="1:13" ht="28.2" customHeight="1">
      <c r="A8" s="87"/>
      <c r="B8" s="88" t="s">
        <v>41</v>
      </c>
      <c r="C8" s="179" t="s">
        <v>158</v>
      </c>
      <c r="D8" s="179"/>
      <c r="E8" s="179"/>
      <c r="F8" s="179"/>
      <c r="G8" s="179"/>
      <c r="H8" s="179"/>
      <c r="I8" s="179"/>
      <c r="J8" s="179"/>
      <c r="K8" s="179"/>
      <c r="L8" s="179"/>
    </row>
    <row r="9" spans="1:13" ht="28.2" customHeight="1">
      <c r="A9" s="87"/>
      <c r="B9" s="88" t="s">
        <v>42</v>
      </c>
      <c r="C9" s="181" t="s">
        <v>159</v>
      </c>
      <c r="D9" s="182"/>
      <c r="E9" s="182"/>
      <c r="F9" s="182"/>
      <c r="G9" s="182"/>
      <c r="H9" s="182"/>
      <c r="I9" s="182"/>
      <c r="J9" s="182"/>
      <c r="K9" s="182"/>
      <c r="L9" s="183"/>
    </row>
    <row r="10" spans="1:13" ht="28.2" customHeight="1">
      <c r="A10" s="87"/>
      <c r="B10" s="89" t="s">
        <v>160</v>
      </c>
      <c r="C10" s="179" t="s">
        <v>161</v>
      </c>
      <c r="D10" s="179"/>
      <c r="E10" s="179"/>
      <c r="F10" s="179"/>
      <c r="G10" s="179"/>
      <c r="H10" s="179"/>
      <c r="I10" s="179"/>
      <c r="J10" s="179"/>
      <c r="K10" s="179"/>
      <c r="L10" s="179"/>
    </row>
    <row r="11" spans="1:13" ht="28.2" customHeight="1">
      <c r="A11" s="87"/>
      <c r="B11" s="89" t="s">
        <v>44</v>
      </c>
      <c r="C11" s="179" t="s">
        <v>162</v>
      </c>
      <c r="D11" s="179"/>
      <c r="E11" s="179"/>
      <c r="F11" s="179"/>
      <c r="G11" s="179"/>
      <c r="H11" s="179"/>
      <c r="I11" s="179"/>
      <c r="J11" s="179"/>
      <c r="K11" s="179"/>
      <c r="L11" s="179"/>
    </row>
    <row r="12" spans="1:13" ht="28.2" customHeight="1">
      <c r="A12" s="87"/>
      <c r="B12" s="89" t="s">
        <v>0</v>
      </c>
      <c r="C12" s="179" t="s">
        <v>163</v>
      </c>
      <c r="D12" s="179"/>
      <c r="E12" s="179"/>
      <c r="F12" s="179"/>
      <c r="G12" s="179"/>
      <c r="H12" s="179"/>
      <c r="I12" s="179"/>
      <c r="J12" s="179"/>
      <c r="K12" s="179"/>
      <c r="L12" s="179"/>
    </row>
    <row r="13" spans="1:13" ht="28.2" customHeight="1">
      <c r="A13" s="87"/>
      <c r="B13" s="89" t="s">
        <v>7</v>
      </c>
      <c r="C13" s="179" t="s">
        <v>164</v>
      </c>
      <c r="D13" s="179"/>
      <c r="E13" s="179"/>
      <c r="F13" s="179"/>
      <c r="G13" s="179"/>
      <c r="H13" s="179"/>
      <c r="I13" s="179"/>
      <c r="J13" s="179"/>
      <c r="K13" s="179"/>
      <c r="L13" s="179"/>
    </row>
    <row r="14" spans="1:13" ht="28.2" customHeight="1">
      <c r="A14" s="87"/>
      <c r="B14" s="89" t="s">
        <v>1</v>
      </c>
      <c r="C14" s="179" t="s">
        <v>165</v>
      </c>
      <c r="D14" s="179"/>
      <c r="E14" s="179"/>
      <c r="F14" s="179"/>
      <c r="G14" s="179"/>
      <c r="H14" s="179"/>
      <c r="I14" s="179"/>
      <c r="J14" s="179"/>
      <c r="K14" s="179"/>
      <c r="L14" s="179"/>
    </row>
    <row r="15" spans="1:13" ht="28.2" customHeight="1">
      <c r="A15" s="87"/>
      <c r="B15" s="89" t="s">
        <v>45</v>
      </c>
      <c r="C15" s="179" t="s">
        <v>166</v>
      </c>
      <c r="D15" s="179"/>
      <c r="E15" s="179"/>
      <c r="F15" s="179"/>
      <c r="G15" s="179"/>
      <c r="H15" s="179"/>
      <c r="I15" s="179"/>
      <c r="J15" s="179"/>
      <c r="K15" s="179"/>
      <c r="L15" s="179"/>
    </row>
    <row r="16" spans="1:13" ht="28.2" customHeight="1">
      <c r="A16" s="87"/>
      <c r="B16" s="89" t="s">
        <v>55</v>
      </c>
      <c r="C16" s="179" t="s">
        <v>167</v>
      </c>
      <c r="D16" s="179"/>
      <c r="E16" s="179"/>
      <c r="F16" s="179"/>
      <c r="G16" s="179"/>
      <c r="H16" s="179"/>
      <c r="I16" s="179"/>
      <c r="J16" s="179"/>
      <c r="K16" s="179"/>
      <c r="L16" s="179"/>
      <c r="M16" t="s">
        <v>168</v>
      </c>
    </row>
    <row r="17" spans="1:13" ht="28.2" customHeight="1">
      <c r="A17" s="87"/>
      <c r="B17" s="89" t="s">
        <v>56</v>
      </c>
      <c r="C17" s="179" t="s">
        <v>169</v>
      </c>
      <c r="D17" s="179"/>
      <c r="E17" s="179"/>
      <c r="F17" s="179"/>
      <c r="G17" s="179"/>
      <c r="H17" s="179"/>
      <c r="I17" s="179"/>
      <c r="J17" s="179"/>
      <c r="K17" s="179"/>
      <c r="L17" s="179"/>
      <c r="M17" t="s">
        <v>168</v>
      </c>
    </row>
    <row r="18" spans="1:13" ht="28.2" customHeight="1">
      <c r="A18" s="87"/>
      <c r="B18" s="89" t="s">
        <v>170</v>
      </c>
      <c r="C18" s="179" t="s">
        <v>171</v>
      </c>
      <c r="D18" s="179"/>
      <c r="E18" s="179"/>
      <c r="F18" s="179"/>
      <c r="G18" s="179"/>
      <c r="H18" s="179"/>
      <c r="I18" s="179"/>
      <c r="J18" s="179"/>
      <c r="K18" s="179"/>
      <c r="L18" s="179"/>
      <c r="M18" t="s">
        <v>168</v>
      </c>
    </row>
    <row r="19" spans="1:13" ht="28.2" customHeight="1">
      <c r="A19" s="87"/>
      <c r="B19" s="89" t="s">
        <v>172</v>
      </c>
      <c r="C19" s="179" t="s">
        <v>173</v>
      </c>
      <c r="D19" s="179"/>
      <c r="E19" s="179"/>
      <c r="F19" s="179"/>
      <c r="G19" s="179"/>
      <c r="H19" s="179"/>
      <c r="I19" s="179"/>
      <c r="J19" s="179"/>
      <c r="K19" s="179"/>
      <c r="L19" s="179"/>
      <c r="M19" t="s">
        <v>168</v>
      </c>
    </row>
    <row r="20" spans="1:13" ht="28.2" customHeight="1"/>
    <row r="21" spans="1:13" ht="13.8" thickBot="1"/>
    <row r="22" spans="1:13" s="90" customFormat="1" ht="78" customHeight="1">
      <c r="B22" s="91" t="s">
        <v>42</v>
      </c>
      <c r="C22" s="92" t="s">
        <v>43</v>
      </c>
      <c r="D22" s="92" t="s">
        <v>44</v>
      </c>
      <c r="E22" s="93" t="s">
        <v>0</v>
      </c>
      <c r="F22" s="93" t="s">
        <v>7</v>
      </c>
      <c r="G22" s="93" t="s">
        <v>1</v>
      </c>
      <c r="H22" s="93" t="s">
        <v>45</v>
      </c>
      <c r="I22" s="94" t="s">
        <v>55</v>
      </c>
      <c r="J22" s="95" t="s">
        <v>56</v>
      </c>
      <c r="K22" s="95" t="s">
        <v>57</v>
      </c>
      <c r="L22" s="96" t="s">
        <v>58</v>
      </c>
    </row>
  </sheetData>
  <mergeCells count="13">
    <mergeCell ref="C19:L19"/>
    <mergeCell ref="C13:L13"/>
    <mergeCell ref="C14:L14"/>
    <mergeCell ref="C15:L15"/>
    <mergeCell ref="C16:L16"/>
    <mergeCell ref="C17:L17"/>
    <mergeCell ref="C18:L18"/>
    <mergeCell ref="C12:L12"/>
    <mergeCell ref="B2:F2"/>
    <mergeCell ref="C8:L8"/>
    <mergeCell ref="C9:L9"/>
    <mergeCell ref="C10:L10"/>
    <mergeCell ref="C11:L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B2:L71"/>
  <sheetViews>
    <sheetView workbookViewId="0">
      <selection activeCell="A4" sqref="A4"/>
    </sheetView>
  </sheetViews>
  <sheetFormatPr defaultRowHeight="13.2"/>
  <cols>
    <col min="4" max="4" width="21.88671875" customWidth="1"/>
    <col min="8" max="8" width="25.109375" customWidth="1"/>
    <col min="9" max="12" width="15.6640625" customWidth="1"/>
  </cols>
  <sheetData>
    <row r="2" spans="2:12">
      <c r="B2" t="s">
        <v>41</v>
      </c>
      <c r="C2" s="184" t="s">
        <v>63</v>
      </c>
      <c r="D2" s="184"/>
    </row>
    <row r="3" spans="2:12" ht="13.8" thickBot="1"/>
    <row r="4" spans="2:12" ht="78" customHeight="1" thickBot="1">
      <c r="B4" s="42" t="s">
        <v>42</v>
      </c>
      <c r="C4" s="43" t="s">
        <v>43</v>
      </c>
      <c r="D4" s="43" t="s">
        <v>44</v>
      </c>
      <c r="E4" s="44" t="s">
        <v>0</v>
      </c>
      <c r="F4" s="44" t="s">
        <v>7</v>
      </c>
      <c r="G4" s="44" t="s">
        <v>1</v>
      </c>
      <c r="H4" s="44" t="s">
        <v>45</v>
      </c>
      <c r="I4" s="45" t="s">
        <v>55</v>
      </c>
      <c r="J4" s="46" t="s">
        <v>56</v>
      </c>
      <c r="K4" s="46" t="s">
        <v>57</v>
      </c>
      <c r="L4" s="47" t="s">
        <v>58</v>
      </c>
    </row>
    <row r="5" spans="2:12">
      <c r="B5" s="48">
        <v>10</v>
      </c>
      <c r="C5" s="49" t="s">
        <v>46</v>
      </c>
      <c r="D5" s="49" t="s">
        <v>47</v>
      </c>
      <c r="E5" s="49" t="s">
        <v>48</v>
      </c>
      <c r="F5" s="49" t="s">
        <v>49</v>
      </c>
      <c r="G5" s="49">
        <v>889</v>
      </c>
      <c r="H5" s="49" t="s">
        <v>50</v>
      </c>
      <c r="I5" s="50" t="s">
        <v>59</v>
      </c>
      <c r="J5" s="49" t="s">
        <v>60</v>
      </c>
      <c r="K5" s="49" t="s">
        <v>61</v>
      </c>
      <c r="L5" s="51" t="s">
        <v>62</v>
      </c>
    </row>
    <row r="6" spans="2:12">
      <c r="B6" s="52">
        <v>20</v>
      </c>
      <c r="C6" s="41" t="s">
        <v>51</v>
      </c>
      <c r="D6" s="41" t="s">
        <v>52</v>
      </c>
      <c r="E6" s="41" t="s">
        <v>53</v>
      </c>
      <c r="F6" s="41" t="s">
        <v>54</v>
      </c>
      <c r="G6" s="41">
        <v>890</v>
      </c>
      <c r="H6" s="41" t="s">
        <v>148</v>
      </c>
      <c r="I6" s="41" t="s">
        <v>59</v>
      </c>
      <c r="J6" s="41" t="s">
        <v>60</v>
      </c>
      <c r="K6" s="41" t="s">
        <v>61</v>
      </c>
      <c r="L6" s="53" t="s">
        <v>62</v>
      </c>
    </row>
    <row r="7" spans="2:12">
      <c r="B7" s="52"/>
      <c r="C7" s="41"/>
      <c r="D7" s="41"/>
      <c r="E7" s="41"/>
      <c r="F7" s="41"/>
      <c r="G7" s="41"/>
      <c r="H7" s="41"/>
      <c r="I7" s="41"/>
      <c r="J7" s="41"/>
      <c r="K7" s="41"/>
      <c r="L7" s="53"/>
    </row>
    <row r="8" spans="2:12">
      <c r="B8" s="52"/>
      <c r="C8" s="41"/>
      <c r="D8" s="41"/>
      <c r="E8" s="41"/>
      <c r="F8" s="41"/>
      <c r="G8" s="41"/>
      <c r="H8" s="41"/>
      <c r="I8" s="41"/>
      <c r="J8" s="41"/>
      <c r="K8" s="41"/>
      <c r="L8" s="53"/>
    </row>
    <row r="9" spans="2:12">
      <c r="B9" s="52"/>
      <c r="C9" s="41"/>
      <c r="D9" s="41"/>
      <c r="E9" s="41"/>
      <c r="F9" s="41"/>
      <c r="G9" s="41"/>
      <c r="H9" s="41"/>
      <c r="I9" s="41"/>
      <c r="J9" s="41"/>
      <c r="K9" s="41"/>
      <c r="L9" s="53"/>
    </row>
    <row r="10" spans="2:12">
      <c r="B10" s="52"/>
      <c r="C10" s="41"/>
      <c r="D10" s="41"/>
      <c r="E10" s="41"/>
      <c r="F10" s="41"/>
      <c r="G10" s="41"/>
      <c r="H10" s="41"/>
      <c r="I10" s="41"/>
      <c r="J10" s="41"/>
      <c r="K10" s="41"/>
      <c r="L10" s="53"/>
    </row>
    <row r="11" spans="2:12">
      <c r="B11" s="52"/>
      <c r="C11" s="41"/>
      <c r="D11" s="41"/>
      <c r="E11" s="41"/>
      <c r="F11" s="41"/>
      <c r="G11" s="41"/>
      <c r="H11" s="41"/>
      <c r="I11" s="41"/>
      <c r="J11" s="41"/>
      <c r="K11" s="41"/>
      <c r="L11" s="53"/>
    </row>
    <row r="12" spans="2:12">
      <c r="B12" s="52"/>
      <c r="C12" s="41"/>
      <c r="D12" s="41"/>
      <c r="E12" s="41"/>
      <c r="F12" s="41"/>
      <c r="G12" s="41"/>
      <c r="H12" s="41"/>
      <c r="I12" s="41"/>
      <c r="J12" s="41"/>
      <c r="K12" s="41"/>
      <c r="L12" s="53"/>
    </row>
    <row r="13" spans="2:12">
      <c r="B13" s="52"/>
      <c r="C13" s="41"/>
      <c r="D13" s="41"/>
      <c r="E13" s="41"/>
      <c r="F13" s="41"/>
      <c r="G13" s="41"/>
      <c r="H13" s="41"/>
      <c r="I13" s="41"/>
      <c r="J13" s="41"/>
      <c r="K13" s="41"/>
      <c r="L13" s="53"/>
    </row>
    <row r="14" spans="2:12">
      <c r="B14" s="52"/>
      <c r="C14" s="41"/>
      <c r="D14" s="41"/>
      <c r="E14" s="41"/>
      <c r="F14" s="41"/>
      <c r="G14" s="41"/>
      <c r="H14" s="41"/>
      <c r="I14" s="41"/>
      <c r="J14" s="41"/>
      <c r="K14" s="41"/>
      <c r="L14" s="53"/>
    </row>
    <row r="15" spans="2:12">
      <c r="B15" s="52"/>
      <c r="C15" s="41"/>
      <c r="D15" s="41"/>
      <c r="E15" s="41"/>
      <c r="F15" s="41"/>
      <c r="G15" s="41"/>
      <c r="H15" s="41"/>
      <c r="I15" s="41"/>
      <c r="J15" s="41"/>
      <c r="K15" s="41"/>
      <c r="L15" s="53"/>
    </row>
    <row r="16" spans="2:12">
      <c r="B16" s="52"/>
      <c r="C16" s="41"/>
      <c r="D16" s="41"/>
      <c r="E16" s="41"/>
      <c r="F16" s="41"/>
      <c r="G16" s="41"/>
      <c r="H16" s="41"/>
      <c r="I16" s="41"/>
      <c r="J16" s="41"/>
      <c r="K16" s="41"/>
      <c r="L16" s="53"/>
    </row>
    <row r="17" spans="2:12">
      <c r="B17" s="52"/>
      <c r="C17" s="41"/>
      <c r="D17" s="41"/>
      <c r="E17" s="41"/>
      <c r="F17" s="41"/>
      <c r="G17" s="41"/>
      <c r="H17" s="41"/>
      <c r="I17" s="41"/>
      <c r="J17" s="41"/>
      <c r="K17" s="41"/>
      <c r="L17" s="53"/>
    </row>
    <row r="18" spans="2:12">
      <c r="B18" s="52"/>
      <c r="C18" s="41"/>
      <c r="D18" s="41"/>
      <c r="E18" s="41"/>
      <c r="F18" s="41"/>
      <c r="G18" s="41"/>
      <c r="H18" s="41"/>
      <c r="I18" s="41"/>
      <c r="J18" s="41"/>
      <c r="K18" s="41"/>
      <c r="L18" s="53"/>
    </row>
    <row r="19" spans="2:12">
      <c r="B19" s="52"/>
      <c r="C19" s="41"/>
      <c r="D19" s="41"/>
      <c r="E19" s="41"/>
      <c r="F19" s="41"/>
      <c r="G19" s="41"/>
      <c r="H19" s="41"/>
      <c r="I19" s="41"/>
      <c r="J19" s="41"/>
      <c r="K19" s="41"/>
      <c r="L19" s="53"/>
    </row>
    <row r="20" spans="2:12">
      <c r="B20" s="52"/>
      <c r="C20" s="41"/>
      <c r="D20" s="41"/>
      <c r="E20" s="41"/>
      <c r="F20" s="41"/>
      <c r="G20" s="41"/>
      <c r="H20" s="41"/>
      <c r="I20" s="41"/>
      <c r="J20" s="41"/>
      <c r="K20" s="41"/>
      <c r="L20" s="53"/>
    </row>
    <row r="21" spans="2:12">
      <c r="B21" s="52"/>
      <c r="C21" s="41"/>
      <c r="D21" s="41"/>
      <c r="E21" s="41"/>
      <c r="F21" s="41"/>
      <c r="G21" s="41"/>
      <c r="H21" s="41"/>
      <c r="I21" s="41"/>
      <c r="J21" s="41"/>
      <c r="K21" s="41"/>
      <c r="L21" s="53"/>
    </row>
    <row r="22" spans="2:12">
      <c r="B22" s="52"/>
      <c r="C22" s="41"/>
      <c r="D22" s="41"/>
      <c r="E22" s="41"/>
      <c r="F22" s="41"/>
      <c r="G22" s="41"/>
      <c r="H22" s="41"/>
      <c r="I22" s="41"/>
      <c r="J22" s="41"/>
      <c r="K22" s="41"/>
      <c r="L22" s="53"/>
    </row>
    <row r="23" spans="2:12">
      <c r="B23" s="52"/>
      <c r="C23" s="41"/>
      <c r="D23" s="41"/>
      <c r="E23" s="41"/>
      <c r="F23" s="41"/>
      <c r="G23" s="41"/>
      <c r="H23" s="41"/>
      <c r="I23" s="41"/>
      <c r="J23" s="41"/>
      <c r="K23" s="41"/>
      <c r="L23" s="53"/>
    </row>
    <row r="24" spans="2:12">
      <c r="B24" s="52"/>
      <c r="C24" s="41"/>
      <c r="D24" s="41"/>
      <c r="E24" s="41"/>
      <c r="F24" s="41"/>
      <c r="G24" s="41"/>
      <c r="H24" s="41"/>
      <c r="I24" s="41"/>
      <c r="J24" s="41"/>
      <c r="K24" s="41"/>
      <c r="L24" s="53"/>
    </row>
    <row r="25" spans="2:12">
      <c r="B25" s="52"/>
      <c r="C25" s="41"/>
      <c r="D25" s="41"/>
      <c r="E25" s="41"/>
      <c r="F25" s="41"/>
      <c r="G25" s="41"/>
      <c r="H25" s="41"/>
      <c r="I25" s="41"/>
      <c r="J25" s="41"/>
      <c r="K25" s="41"/>
      <c r="L25" s="53"/>
    </row>
    <row r="26" spans="2:12">
      <c r="B26" s="52"/>
      <c r="C26" s="41"/>
      <c r="D26" s="41"/>
      <c r="E26" s="41"/>
      <c r="F26" s="41"/>
      <c r="G26" s="41"/>
      <c r="H26" s="41"/>
      <c r="I26" s="41"/>
      <c r="J26" s="41"/>
      <c r="K26" s="41"/>
      <c r="L26" s="53"/>
    </row>
    <row r="27" spans="2:12">
      <c r="B27" s="52"/>
      <c r="C27" s="41"/>
      <c r="D27" s="41"/>
      <c r="E27" s="41"/>
      <c r="F27" s="41"/>
      <c r="G27" s="41"/>
      <c r="H27" s="41"/>
      <c r="I27" s="41"/>
      <c r="J27" s="41"/>
      <c r="K27" s="41"/>
      <c r="L27" s="53"/>
    </row>
    <row r="28" spans="2:12">
      <c r="B28" s="52"/>
      <c r="C28" s="41"/>
      <c r="D28" s="41"/>
      <c r="E28" s="41"/>
      <c r="F28" s="41"/>
      <c r="G28" s="41"/>
      <c r="H28" s="41"/>
      <c r="I28" s="41"/>
      <c r="J28" s="41"/>
      <c r="K28" s="41"/>
      <c r="L28" s="53"/>
    </row>
    <row r="29" spans="2:12">
      <c r="B29" s="52"/>
      <c r="C29" s="41"/>
      <c r="D29" s="41"/>
      <c r="E29" s="41"/>
      <c r="F29" s="41"/>
      <c r="G29" s="41"/>
      <c r="H29" s="41"/>
      <c r="I29" s="41"/>
      <c r="J29" s="41"/>
      <c r="K29" s="41"/>
      <c r="L29" s="53"/>
    </row>
    <row r="30" spans="2:12">
      <c r="B30" s="52"/>
      <c r="C30" s="41"/>
      <c r="D30" s="41"/>
      <c r="E30" s="41"/>
      <c r="F30" s="41"/>
      <c r="G30" s="41"/>
      <c r="H30" s="41"/>
      <c r="I30" s="41"/>
      <c r="J30" s="41"/>
      <c r="K30" s="41"/>
      <c r="L30" s="53"/>
    </row>
    <row r="31" spans="2:12">
      <c r="B31" s="52"/>
      <c r="C31" s="41"/>
      <c r="D31" s="41"/>
      <c r="E31" s="41"/>
      <c r="F31" s="41"/>
      <c r="G31" s="41"/>
      <c r="H31" s="41"/>
      <c r="I31" s="41"/>
      <c r="J31" s="41"/>
      <c r="K31" s="41"/>
      <c r="L31" s="53"/>
    </row>
    <row r="32" spans="2:12">
      <c r="B32" s="52"/>
      <c r="C32" s="41"/>
      <c r="D32" s="41"/>
      <c r="E32" s="41"/>
      <c r="F32" s="41"/>
      <c r="G32" s="41"/>
      <c r="H32" s="41"/>
      <c r="I32" s="41"/>
      <c r="J32" s="41"/>
      <c r="K32" s="41"/>
      <c r="L32" s="53"/>
    </row>
    <row r="33" spans="2:12">
      <c r="B33" s="52"/>
      <c r="C33" s="41"/>
      <c r="D33" s="41"/>
      <c r="E33" s="41"/>
      <c r="F33" s="41"/>
      <c r="G33" s="41"/>
      <c r="H33" s="41"/>
      <c r="I33" s="41"/>
      <c r="J33" s="41"/>
      <c r="K33" s="41"/>
      <c r="L33" s="53"/>
    </row>
    <row r="34" spans="2:12">
      <c r="B34" s="52"/>
      <c r="C34" s="41"/>
      <c r="D34" s="41"/>
      <c r="E34" s="41"/>
      <c r="F34" s="41"/>
      <c r="G34" s="41"/>
      <c r="H34" s="41"/>
      <c r="I34" s="41"/>
      <c r="J34" s="41"/>
      <c r="K34" s="41"/>
      <c r="L34" s="53"/>
    </row>
    <row r="35" spans="2:12">
      <c r="B35" s="52"/>
      <c r="C35" s="41"/>
      <c r="D35" s="41"/>
      <c r="E35" s="41"/>
      <c r="F35" s="41"/>
      <c r="G35" s="41"/>
      <c r="H35" s="41"/>
      <c r="I35" s="41"/>
      <c r="J35" s="41"/>
      <c r="K35" s="41"/>
      <c r="L35" s="53"/>
    </row>
    <row r="36" spans="2:12">
      <c r="B36" s="52"/>
      <c r="C36" s="41"/>
      <c r="D36" s="41"/>
      <c r="E36" s="41"/>
      <c r="F36" s="41"/>
      <c r="G36" s="41"/>
      <c r="H36" s="41"/>
      <c r="I36" s="41"/>
      <c r="J36" s="41"/>
      <c r="K36" s="41"/>
      <c r="L36" s="53"/>
    </row>
    <row r="37" spans="2:12">
      <c r="B37" s="52"/>
      <c r="C37" s="41"/>
      <c r="D37" s="41"/>
      <c r="E37" s="41"/>
      <c r="F37" s="41"/>
      <c r="G37" s="41"/>
      <c r="H37" s="41"/>
      <c r="I37" s="41"/>
      <c r="J37" s="41"/>
      <c r="K37" s="41"/>
      <c r="L37" s="53"/>
    </row>
    <row r="38" spans="2:12">
      <c r="B38" s="52"/>
      <c r="C38" s="41"/>
      <c r="D38" s="41"/>
      <c r="E38" s="41"/>
      <c r="F38" s="41"/>
      <c r="G38" s="41"/>
      <c r="H38" s="41"/>
      <c r="I38" s="41"/>
      <c r="J38" s="41"/>
      <c r="K38" s="41"/>
      <c r="L38" s="53"/>
    </row>
    <row r="39" spans="2:12">
      <c r="B39" s="52"/>
      <c r="C39" s="41"/>
      <c r="D39" s="41"/>
      <c r="E39" s="41"/>
      <c r="F39" s="41"/>
      <c r="G39" s="41"/>
      <c r="H39" s="41"/>
      <c r="I39" s="41"/>
      <c r="J39" s="41"/>
      <c r="K39" s="41"/>
      <c r="L39" s="53"/>
    </row>
    <row r="40" spans="2:12">
      <c r="B40" s="52"/>
      <c r="C40" s="41"/>
      <c r="D40" s="41"/>
      <c r="E40" s="41"/>
      <c r="F40" s="41"/>
      <c r="G40" s="41"/>
      <c r="H40" s="41"/>
      <c r="I40" s="41"/>
      <c r="J40" s="41"/>
      <c r="K40" s="41"/>
      <c r="L40" s="53"/>
    </row>
    <row r="41" spans="2:12">
      <c r="B41" s="52"/>
      <c r="C41" s="41"/>
      <c r="D41" s="41"/>
      <c r="E41" s="41"/>
      <c r="F41" s="41"/>
      <c r="G41" s="41"/>
      <c r="H41" s="41"/>
      <c r="I41" s="41"/>
      <c r="J41" s="41"/>
      <c r="K41" s="41"/>
      <c r="L41" s="53"/>
    </row>
    <row r="42" spans="2:12">
      <c r="B42" s="52"/>
      <c r="C42" s="41"/>
      <c r="D42" s="41"/>
      <c r="E42" s="41"/>
      <c r="F42" s="41"/>
      <c r="G42" s="41"/>
      <c r="H42" s="41"/>
      <c r="I42" s="41"/>
      <c r="J42" s="41"/>
      <c r="K42" s="41"/>
      <c r="L42" s="53"/>
    </row>
    <row r="43" spans="2:12">
      <c r="B43" s="52"/>
      <c r="C43" s="41"/>
      <c r="D43" s="41"/>
      <c r="E43" s="41"/>
      <c r="F43" s="41"/>
      <c r="G43" s="41"/>
      <c r="H43" s="41"/>
      <c r="I43" s="41"/>
      <c r="J43" s="41"/>
      <c r="K43" s="41"/>
      <c r="L43" s="53"/>
    </row>
    <row r="44" spans="2:12">
      <c r="B44" s="52"/>
      <c r="C44" s="41"/>
      <c r="D44" s="41"/>
      <c r="E44" s="41"/>
      <c r="F44" s="41"/>
      <c r="G44" s="41"/>
      <c r="H44" s="41"/>
      <c r="I44" s="41"/>
      <c r="J44" s="41"/>
      <c r="K44" s="41"/>
      <c r="L44" s="53"/>
    </row>
    <row r="45" spans="2:12">
      <c r="B45" s="52"/>
      <c r="C45" s="41"/>
      <c r="D45" s="41"/>
      <c r="E45" s="41"/>
      <c r="F45" s="41"/>
      <c r="G45" s="41"/>
      <c r="H45" s="41"/>
      <c r="I45" s="41"/>
      <c r="J45" s="41"/>
      <c r="K45" s="41"/>
      <c r="L45" s="53"/>
    </row>
    <row r="46" spans="2:12">
      <c r="B46" s="52"/>
      <c r="C46" s="41"/>
      <c r="D46" s="41"/>
      <c r="E46" s="41"/>
      <c r="F46" s="41"/>
      <c r="G46" s="41"/>
      <c r="H46" s="41"/>
      <c r="I46" s="41"/>
      <c r="J46" s="41"/>
      <c r="K46" s="41"/>
      <c r="L46" s="53"/>
    </row>
    <row r="47" spans="2:12">
      <c r="B47" s="52"/>
      <c r="C47" s="41"/>
      <c r="D47" s="41"/>
      <c r="E47" s="41"/>
      <c r="F47" s="41"/>
      <c r="G47" s="41"/>
      <c r="H47" s="41"/>
      <c r="I47" s="41"/>
      <c r="J47" s="41"/>
      <c r="K47" s="41"/>
      <c r="L47" s="53"/>
    </row>
    <row r="48" spans="2:12">
      <c r="B48" s="52"/>
      <c r="C48" s="41"/>
      <c r="D48" s="41"/>
      <c r="E48" s="41"/>
      <c r="F48" s="41"/>
      <c r="G48" s="41"/>
      <c r="H48" s="41"/>
      <c r="I48" s="41"/>
      <c r="J48" s="41"/>
      <c r="K48" s="41"/>
      <c r="L48" s="53"/>
    </row>
    <row r="49" spans="2:12">
      <c r="B49" s="52"/>
      <c r="C49" s="41"/>
      <c r="D49" s="41"/>
      <c r="E49" s="41"/>
      <c r="F49" s="41"/>
      <c r="G49" s="41"/>
      <c r="H49" s="41"/>
      <c r="I49" s="41"/>
      <c r="J49" s="41"/>
      <c r="K49" s="41"/>
      <c r="L49" s="53"/>
    </row>
    <row r="50" spans="2:12">
      <c r="B50" s="52"/>
      <c r="C50" s="41"/>
      <c r="D50" s="41"/>
      <c r="E50" s="41"/>
      <c r="F50" s="41"/>
      <c r="G50" s="41"/>
      <c r="H50" s="41"/>
      <c r="I50" s="41"/>
      <c r="J50" s="41"/>
      <c r="K50" s="41"/>
      <c r="L50" s="53"/>
    </row>
    <row r="51" spans="2:12">
      <c r="B51" s="52"/>
      <c r="C51" s="41"/>
      <c r="D51" s="41"/>
      <c r="E51" s="41"/>
      <c r="F51" s="41"/>
      <c r="G51" s="41"/>
      <c r="H51" s="41"/>
      <c r="I51" s="41"/>
      <c r="J51" s="41"/>
      <c r="K51" s="41"/>
      <c r="L51" s="53"/>
    </row>
    <row r="52" spans="2:12">
      <c r="B52" s="52"/>
      <c r="C52" s="41"/>
      <c r="D52" s="41"/>
      <c r="E52" s="41"/>
      <c r="F52" s="41"/>
      <c r="G52" s="41"/>
      <c r="H52" s="41"/>
      <c r="I52" s="41"/>
      <c r="J52" s="41"/>
      <c r="K52" s="41"/>
      <c r="L52" s="53"/>
    </row>
    <row r="53" spans="2:12">
      <c r="B53" s="52"/>
      <c r="C53" s="41"/>
      <c r="D53" s="41"/>
      <c r="E53" s="41"/>
      <c r="F53" s="41"/>
      <c r="G53" s="41"/>
      <c r="H53" s="41"/>
      <c r="I53" s="41"/>
      <c r="J53" s="41"/>
      <c r="K53" s="41"/>
      <c r="L53" s="53"/>
    </row>
    <row r="54" spans="2:12">
      <c r="B54" s="52"/>
      <c r="C54" s="41"/>
      <c r="D54" s="41"/>
      <c r="E54" s="41"/>
      <c r="F54" s="41"/>
      <c r="G54" s="41"/>
      <c r="H54" s="41"/>
      <c r="I54" s="41"/>
      <c r="J54" s="41"/>
      <c r="K54" s="41"/>
      <c r="L54" s="53"/>
    </row>
    <row r="55" spans="2:12">
      <c r="B55" s="52"/>
      <c r="C55" s="41"/>
      <c r="D55" s="41"/>
      <c r="E55" s="41"/>
      <c r="F55" s="41"/>
      <c r="G55" s="41"/>
      <c r="H55" s="41"/>
      <c r="I55" s="41"/>
      <c r="J55" s="41"/>
      <c r="K55" s="41"/>
      <c r="L55" s="53"/>
    </row>
    <row r="56" spans="2:12">
      <c r="B56" s="52"/>
      <c r="C56" s="41"/>
      <c r="D56" s="41"/>
      <c r="E56" s="41"/>
      <c r="F56" s="41"/>
      <c r="G56" s="41"/>
      <c r="H56" s="41"/>
      <c r="I56" s="41"/>
      <c r="J56" s="41"/>
      <c r="K56" s="41"/>
      <c r="L56" s="53"/>
    </row>
    <row r="57" spans="2:12">
      <c r="B57" s="52"/>
      <c r="C57" s="41"/>
      <c r="D57" s="41"/>
      <c r="E57" s="41"/>
      <c r="F57" s="41"/>
      <c r="G57" s="41"/>
      <c r="H57" s="41"/>
      <c r="I57" s="41"/>
      <c r="J57" s="41"/>
      <c r="K57" s="41"/>
      <c r="L57" s="53"/>
    </row>
    <row r="58" spans="2:12">
      <c r="B58" s="52"/>
      <c r="C58" s="41"/>
      <c r="D58" s="41"/>
      <c r="E58" s="41"/>
      <c r="F58" s="41"/>
      <c r="G58" s="41"/>
      <c r="H58" s="41"/>
      <c r="I58" s="41"/>
      <c r="J58" s="41"/>
      <c r="K58" s="41"/>
      <c r="L58" s="53"/>
    </row>
    <row r="59" spans="2:12">
      <c r="B59" s="52"/>
      <c r="C59" s="41"/>
      <c r="D59" s="41"/>
      <c r="E59" s="41"/>
      <c r="F59" s="41"/>
      <c r="G59" s="41"/>
      <c r="H59" s="41"/>
      <c r="I59" s="41"/>
      <c r="J59" s="41"/>
      <c r="K59" s="41"/>
      <c r="L59" s="53"/>
    </row>
    <row r="60" spans="2:12">
      <c r="B60" s="52"/>
      <c r="C60" s="41"/>
      <c r="D60" s="41"/>
      <c r="E60" s="41"/>
      <c r="F60" s="41"/>
      <c r="G60" s="41"/>
      <c r="H60" s="41"/>
      <c r="I60" s="41"/>
      <c r="J60" s="41"/>
      <c r="K60" s="41"/>
      <c r="L60" s="53"/>
    </row>
    <row r="61" spans="2:12">
      <c r="B61" s="52"/>
      <c r="C61" s="41"/>
      <c r="D61" s="41"/>
      <c r="E61" s="41"/>
      <c r="F61" s="41"/>
      <c r="G61" s="41"/>
      <c r="H61" s="41"/>
      <c r="I61" s="41"/>
      <c r="J61" s="41"/>
      <c r="K61" s="41"/>
      <c r="L61" s="53"/>
    </row>
    <row r="62" spans="2:12">
      <c r="B62" s="52"/>
      <c r="C62" s="41"/>
      <c r="D62" s="41"/>
      <c r="E62" s="41"/>
      <c r="F62" s="41"/>
      <c r="G62" s="41"/>
      <c r="H62" s="41"/>
      <c r="I62" s="41"/>
      <c r="J62" s="41"/>
      <c r="K62" s="41"/>
      <c r="L62" s="53"/>
    </row>
    <row r="63" spans="2:12">
      <c r="B63" s="52"/>
      <c r="C63" s="41"/>
      <c r="D63" s="41"/>
      <c r="E63" s="41"/>
      <c r="F63" s="41"/>
      <c r="G63" s="41"/>
      <c r="H63" s="41"/>
      <c r="I63" s="41"/>
      <c r="J63" s="41"/>
      <c r="K63" s="41"/>
      <c r="L63" s="53"/>
    </row>
    <row r="64" spans="2:12">
      <c r="B64" s="52"/>
      <c r="C64" s="41"/>
      <c r="D64" s="41"/>
      <c r="E64" s="41"/>
      <c r="F64" s="41"/>
      <c r="G64" s="41"/>
      <c r="H64" s="41"/>
      <c r="I64" s="41"/>
      <c r="J64" s="41"/>
      <c r="K64" s="41"/>
      <c r="L64" s="53"/>
    </row>
    <row r="65" spans="2:12">
      <c r="B65" s="52"/>
      <c r="C65" s="41"/>
      <c r="D65" s="41"/>
      <c r="E65" s="41"/>
      <c r="F65" s="41"/>
      <c r="G65" s="41"/>
      <c r="H65" s="41"/>
      <c r="I65" s="41"/>
      <c r="J65" s="41"/>
      <c r="K65" s="41"/>
      <c r="L65" s="53"/>
    </row>
    <row r="66" spans="2:12">
      <c r="B66" s="52"/>
      <c r="C66" s="41"/>
      <c r="D66" s="41"/>
      <c r="E66" s="41"/>
      <c r="F66" s="41"/>
      <c r="G66" s="41"/>
      <c r="H66" s="41"/>
      <c r="I66" s="41"/>
      <c r="J66" s="41"/>
      <c r="K66" s="41"/>
      <c r="L66" s="53"/>
    </row>
    <row r="67" spans="2:12">
      <c r="B67" s="52"/>
      <c r="C67" s="41"/>
      <c r="D67" s="41"/>
      <c r="E67" s="41"/>
      <c r="F67" s="41"/>
      <c r="G67" s="41"/>
      <c r="H67" s="41"/>
      <c r="I67" s="41"/>
      <c r="J67" s="41"/>
      <c r="K67" s="41"/>
      <c r="L67" s="53"/>
    </row>
    <row r="68" spans="2:12">
      <c r="B68" s="52"/>
      <c r="C68" s="41"/>
      <c r="D68" s="41"/>
      <c r="E68" s="41"/>
      <c r="F68" s="41"/>
      <c r="G68" s="41"/>
      <c r="H68" s="41"/>
      <c r="I68" s="41"/>
      <c r="J68" s="41"/>
      <c r="K68" s="41"/>
      <c r="L68" s="53"/>
    </row>
    <row r="69" spans="2:12">
      <c r="B69" s="52"/>
      <c r="C69" s="41"/>
      <c r="D69" s="41"/>
      <c r="E69" s="41"/>
      <c r="F69" s="41"/>
      <c r="G69" s="41"/>
      <c r="H69" s="41"/>
      <c r="I69" s="41"/>
      <c r="J69" s="41"/>
      <c r="K69" s="41"/>
      <c r="L69" s="53"/>
    </row>
    <row r="70" spans="2:12">
      <c r="B70" s="52"/>
      <c r="C70" s="41"/>
      <c r="D70" s="41"/>
      <c r="E70" s="41"/>
      <c r="F70" s="41"/>
      <c r="G70" s="41"/>
      <c r="H70" s="41"/>
      <c r="I70" s="41"/>
      <c r="J70" s="41"/>
      <c r="K70" s="41"/>
      <c r="L70" s="53"/>
    </row>
    <row r="71" spans="2:12" ht="13.8" thickBo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6"/>
    </row>
  </sheetData>
  <mergeCells count="1">
    <mergeCell ref="C2:D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J44"/>
  <sheetViews>
    <sheetView zoomScale="85" zoomScaleNormal="85" zoomScaleSheetLayoutView="55" zoomScalePageLayoutView="85" workbookViewId="0">
      <selection activeCell="D2" sqref="D2"/>
    </sheetView>
  </sheetViews>
  <sheetFormatPr defaultColWidth="8.88671875" defaultRowHeight="14.4"/>
  <cols>
    <col min="1" max="1" width="6.109375" style="177" customWidth="1"/>
    <col min="2" max="2" width="69.88671875" style="100" customWidth="1"/>
    <col min="3" max="3" width="18.109375" style="100" customWidth="1"/>
    <col min="4" max="4" width="15.6640625" style="178" customWidth="1"/>
    <col min="5" max="5" width="13.33203125" style="177" customWidth="1"/>
    <col min="6" max="6" width="27.5546875" style="177" customWidth="1"/>
    <col min="7" max="16384" width="8.88671875" style="100"/>
  </cols>
  <sheetData>
    <row r="1" spans="1:10" ht="33.9" customHeight="1">
      <c r="A1" s="97">
        <v>1</v>
      </c>
      <c r="B1" s="98"/>
      <c r="C1" s="99" t="s">
        <v>38</v>
      </c>
      <c r="D1" s="187" t="str">
        <f>Seznam!C2</f>
        <v>Projekt kolotoč 123</v>
      </c>
      <c r="E1" s="187"/>
      <c r="F1" s="188"/>
      <c r="J1" s="101"/>
    </row>
    <row r="2" spans="1:10" ht="33.9" customHeight="1">
      <c r="A2" s="102"/>
      <c r="B2" s="103"/>
      <c r="C2" s="104" t="s">
        <v>39</v>
      </c>
      <c r="D2" s="57">
        <v>10</v>
      </c>
      <c r="E2" s="185" t="s">
        <v>40</v>
      </c>
      <c r="F2" s="186"/>
      <c r="J2" s="101"/>
    </row>
    <row r="3" spans="1:10" ht="9.9" customHeight="1" thickBot="1">
      <c r="A3" s="105"/>
      <c r="B3" s="106"/>
      <c r="C3" s="106"/>
      <c r="D3" s="106"/>
      <c r="E3" s="106"/>
      <c r="F3" s="107"/>
    </row>
    <row r="4" spans="1:10" ht="21.9" customHeight="1">
      <c r="A4" s="108"/>
      <c r="B4" s="109" t="s">
        <v>15</v>
      </c>
      <c r="C4" s="110" t="str">
        <f>IF(A1,IF(VLOOKUP(D2,Seznam!$B$5:$H$71,2,0)=0,"",VLOOKUP(D2,Seznam!$B$5:$H$71,2,0)),"")</f>
        <v>FFI25</v>
      </c>
      <c r="D4" s="213" t="str">
        <f>IF(A1,IF(VLOOKUP(D2,Seznam!$B$5:$H$71,3,0)=0,"",VLOOKUP(D2,Seznam!$B$5:$H$71,3,0)),"")</f>
        <v>Měření fujtajblu</v>
      </c>
      <c r="E4" s="213"/>
      <c r="F4" s="214"/>
    </row>
    <row r="5" spans="1:10" ht="21.9" customHeight="1">
      <c r="A5" s="111"/>
      <c r="B5" s="112" t="s">
        <v>0</v>
      </c>
      <c r="C5" s="113" t="str">
        <f>IF(A1,IF(VLOOKUP(D2,Seznam!$B$5:$H$71,4,0)=0,"",VLOOKUP(D2,Seznam!$B$5:$H$71,4,0)),"")</f>
        <v>888CM65</v>
      </c>
      <c r="D5" s="215"/>
      <c r="E5" s="215"/>
      <c r="F5" s="216"/>
    </row>
    <row r="6" spans="1:10" ht="21.9" customHeight="1">
      <c r="A6" s="111"/>
      <c r="B6" s="114" t="s">
        <v>7</v>
      </c>
      <c r="C6" s="113" t="str">
        <f>IF(A1,IF(VLOOKUP(D2,Seznam!$B$5:$H$71,5,0)=0,"",VLOOKUP(D2,Seznam!$B$5:$H$71,5,0)),"")</f>
        <v>888JB02</v>
      </c>
      <c r="D6" s="215"/>
      <c r="E6" s="215"/>
      <c r="F6" s="216"/>
    </row>
    <row r="7" spans="1:10" ht="21.9" customHeight="1" thickBot="1">
      <c r="A7" s="115"/>
      <c r="B7" s="116" t="s">
        <v>1</v>
      </c>
      <c r="C7" s="117">
        <f>IF(A1,IF(VLOOKUP(D2,Seznam!$B$5:$H$71,6,0)=0,"",VLOOKUP(D2,Seznam!$B$5:$H$71,6,0)),"")</f>
        <v>889</v>
      </c>
      <c r="D7" s="231" t="str">
        <f>IF(A1,IF(VLOOKUP(D2,Seznam!$B$5:$H$71,7,0)=0,"",VLOOKUP(D2,Seznam!$B$5:$H$71,7,0)),"")</f>
        <v>Pokusný objekt</v>
      </c>
      <c r="E7" s="231"/>
      <c r="F7" s="232"/>
    </row>
    <row r="8" spans="1:10" ht="20.25" customHeight="1" thickBot="1">
      <c r="A8" s="118"/>
      <c r="B8" s="119" t="s">
        <v>2</v>
      </c>
      <c r="C8" s="120" t="s">
        <v>3</v>
      </c>
      <c r="D8" s="233" t="s">
        <v>16</v>
      </c>
      <c r="E8" s="234"/>
      <c r="F8" s="235"/>
    </row>
    <row r="9" spans="1:10" ht="30" customHeight="1" thickTop="1">
      <c r="A9" s="121">
        <v>1</v>
      </c>
      <c r="B9" s="122" t="s">
        <v>28</v>
      </c>
      <c r="C9" s="123"/>
      <c r="D9" s="210"/>
      <c r="E9" s="211"/>
      <c r="F9" s="212"/>
    </row>
    <row r="10" spans="1:10" ht="30" customHeight="1">
      <c r="A10" s="124" t="s">
        <v>11</v>
      </c>
      <c r="B10" s="125" t="s">
        <v>29</v>
      </c>
      <c r="C10" s="123"/>
      <c r="D10" s="200"/>
      <c r="E10" s="201"/>
      <c r="F10" s="202"/>
    </row>
    <row r="11" spans="1:10" ht="30" customHeight="1">
      <c r="A11" s="126">
        <v>2</v>
      </c>
      <c r="B11" s="127" t="s">
        <v>25</v>
      </c>
      <c r="C11" s="123"/>
      <c r="D11" s="200"/>
      <c r="E11" s="201"/>
      <c r="F11" s="202"/>
    </row>
    <row r="12" spans="1:10" ht="30" customHeight="1">
      <c r="A12" s="128">
        <v>3</v>
      </c>
      <c r="B12" s="123" t="s">
        <v>21</v>
      </c>
      <c r="C12" s="129"/>
      <c r="D12" s="200"/>
      <c r="E12" s="201"/>
      <c r="F12" s="202"/>
    </row>
    <row r="13" spans="1:10" ht="30" customHeight="1">
      <c r="A13" s="130">
        <v>4</v>
      </c>
      <c r="B13" s="131" t="s">
        <v>4</v>
      </c>
      <c r="C13" s="129"/>
      <c r="D13" s="200"/>
      <c r="E13" s="201"/>
      <c r="F13" s="202"/>
    </row>
    <row r="14" spans="1:10" ht="30" customHeight="1">
      <c r="A14" s="128">
        <v>5</v>
      </c>
      <c r="B14" s="131" t="s">
        <v>9</v>
      </c>
      <c r="C14" s="129"/>
      <c r="D14" s="200"/>
      <c r="E14" s="201"/>
      <c r="F14" s="202"/>
    </row>
    <row r="15" spans="1:10" ht="30" customHeight="1">
      <c r="A15" s="132">
        <v>6</v>
      </c>
      <c r="B15" s="131" t="s">
        <v>10</v>
      </c>
      <c r="C15" s="129"/>
      <c r="D15" s="200"/>
      <c r="E15" s="201"/>
      <c r="F15" s="202"/>
    </row>
    <row r="16" spans="1:10" ht="30" customHeight="1">
      <c r="A16" s="130"/>
      <c r="B16" s="123"/>
      <c r="C16" s="129"/>
      <c r="D16" s="200"/>
      <c r="E16" s="201"/>
      <c r="F16" s="202"/>
    </row>
    <row r="17" spans="1:6" ht="30" customHeight="1">
      <c r="A17" s="133" t="s">
        <v>18</v>
      </c>
      <c r="B17" s="122" t="s">
        <v>8</v>
      </c>
      <c r="C17" s="134"/>
      <c r="D17" s="204"/>
      <c r="E17" s="205"/>
      <c r="F17" s="206"/>
    </row>
    <row r="18" spans="1:6" ht="30" customHeight="1">
      <c r="A18" s="135"/>
      <c r="B18" s="136" t="s">
        <v>135</v>
      </c>
      <c r="C18" s="137" t="s">
        <v>138</v>
      </c>
      <c r="D18" s="138"/>
      <c r="E18" s="138"/>
      <c r="F18" s="139"/>
    </row>
    <row r="19" spans="1:6" ht="9.9" customHeight="1">
      <c r="A19" s="130"/>
      <c r="B19" s="140"/>
      <c r="C19" s="141"/>
      <c r="D19" s="142"/>
      <c r="E19" s="142"/>
      <c r="F19" s="143"/>
    </row>
    <row r="20" spans="1:6" s="146" customFormat="1" ht="30" customHeight="1">
      <c r="A20" s="144"/>
      <c r="B20" s="145" t="s">
        <v>136</v>
      </c>
      <c r="C20" s="207" t="s">
        <v>137</v>
      </c>
      <c r="D20" s="208"/>
      <c r="E20" s="208"/>
      <c r="F20" s="209"/>
    </row>
    <row r="21" spans="1:6" ht="30" customHeight="1">
      <c r="A21" s="147" t="s">
        <v>17</v>
      </c>
      <c r="B21" s="123" t="s">
        <v>19</v>
      </c>
      <c r="C21" s="148"/>
      <c r="D21" s="210"/>
      <c r="E21" s="211"/>
      <c r="F21" s="212"/>
    </row>
    <row r="22" spans="1:6" ht="30" customHeight="1">
      <c r="A22" s="133">
        <v>8</v>
      </c>
      <c r="B22" s="149" t="s">
        <v>30</v>
      </c>
      <c r="C22" s="129"/>
      <c r="D22" s="200"/>
      <c r="E22" s="201"/>
      <c r="F22" s="202"/>
    </row>
    <row r="23" spans="1:6" ht="30" customHeight="1">
      <c r="A23" s="135"/>
      <c r="B23" s="136" t="s">
        <v>135</v>
      </c>
      <c r="C23" s="137" t="s">
        <v>138</v>
      </c>
      <c r="D23" s="138"/>
      <c r="E23" s="138"/>
      <c r="F23" s="139"/>
    </row>
    <row r="24" spans="1:6" ht="9.9" customHeight="1">
      <c r="A24" s="130"/>
      <c r="B24" s="140"/>
      <c r="C24" s="141"/>
      <c r="D24" s="142"/>
      <c r="E24" s="142"/>
      <c r="F24" s="143"/>
    </row>
    <row r="25" spans="1:6" s="146" customFormat="1" ht="30" customHeight="1">
      <c r="A25" s="144"/>
      <c r="B25" s="145" t="s">
        <v>136</v>
      </c>
      <c r="C25" s="207" t="s">
        <v>137</v>
      </c>
      <c r="D25" s="208"/>
      <c r="E25" s="208"/>
      <c r="F25" s="209"/>
    </row>
    <row r="26" spans="1:6" ht="30" customHeight="1">
      <c r="A26" s="130">
        <v>10</v>
      </c>
      <c r="B26" s="150" t="s">
        <v>20</v>
      </c>
      <c r="C26" s="151"/>
      <c r="D26" s="200"/>
      <c r="E26" s="201"/>
      <c r="F26" s="202"/>
    </row>
    <row r="27" spans="1:6" ht="30" customHeight="1">
      <c r="A27" s="128">
        <v>11</v>
      </c>
      <c r="B27" s="151" t="s">
        <v>14</v>
      </c>
      <c r="C27" s="149"/>
      <c r="D27" s="200"/>
      <c r="E27" s="201"/>
      <c r="F27" s="202"/>
    </row>
    <row r="28" spans="1:6" ht="30" customHeight="1">
      <c r="A28" s="135"/>
      <c r="B28" s="136" t="s">
        <v>139</v>
      </c>
      <c r="C28" s="137" t="s">
        <v>141</v>
      </c>
      <c r="D28" s="138"/>
      <c r="E28" s="138"/>
      <c r="F28" s="139"/>
    </row>
    <row r="29" spans="1:6" ht="9.9" customHeight="1">
      <c r="A29" s="130"/>
      <c r="B29" s="140"/>
      <c r="C29" s="141"/>
      <c r="D29" s="142"/>
      <c r="E29" s="142"/>
      <c r="F29" s="143"/>
    </row>
    <row r="30" spans="1:6" s="146" customFormat="1" ht="30" customHeight="1">
      <c r="A30" s="144"/>
      <c r="B30" s="145" t="s">
        <v>140</v>
      </c>
      <c r="C30" s="207" t="s">
        <v>142</v>
      </c>
      <c r="D30" s="208"/>
      <c r="E30" s="208"/>
      <c r="F30" s="209"/>
    </row>
    <row r="31" spans="1:6" ht="30" customHeight="1">
      <c r="A31" s="132">
        <v>12</v>
      </c>
      <c r="B31" s="152" t="s">
        <v>26</v>
      </c>
      <c r="C31" s="153"/>
      <c r="D31" s="203"/>
      <c r="E31" s="201"/>
      <c r="F31" s="202"/>
    </row>
    <row r="32" spans="1:6" ht="30" customHeight="1" thickBot="1">
      <c r="A32" s="111"/>
      <c r="B32" s="154"/>
      <c r="C32" s="155"/>
      <c r="D32" s="189"/>
      <c r="E32" s="190"/>
      <c r="F32" s="191"/>
    </row>
    <row r="33" spans="1:6" ht="41.25" customHeight="1" thickBot="1">
      <c r="A33" s="156"/>
      <c r="B33" s="157" t="s">
        <v>12</v>
      </c>
      <c r="C33" s="158" t="s">
        <v>27</v>
      </c>
      <c r="D33" s="159"/>
      <c r="E33" s="192"/>
      <c r="F33" s="193"/>
    </row>
    <row r="34" spans="1:6" ht="30" customHeight="1">
      <c r="A34" s="160"/>
      <c r="B34" s="161" t="s">
        <v>23</v>
      </c>
      <c r="C34" s="162"/>
      <c r="D34" s="194"/>
      <c r="E34" s="195"/>
      <c r="F34" s="196"/>
    </row>
    <row r="35" spans="1:6" ht="30" customHeight="1" thickBot="1">
      <c r="A35" s="160"/>
      <c r="B35" s="163" t="str">
        <f>IF(A1,IF(VLOOKUP(D2,Seznam!$B$5:$L$71,8,0)=0,"Jméno:",VLOOKUP(D2,Seznam!$B$5:$L$71,8,0)),"Jméno:")</f>
        <v>jméno 1</v>
      </c>
      <c r="C35" s="164" t="s">
        <v>5</v>
      </c>
      <c r="D35" s="197"/>
      <c r="E35" s="198"/>
      <c r="F35" s="199"/>
    </row>
    <row r="36" spans="1:6" ht="30" customHeight="1" thickTop="1">
      <c r="A36" s="165"/>
      <c r="B36" s="166" t="s">
        <v>24</v>
      </c>
      <c r="C36" s="166"/>
      <c r="D36" s="222"/>
      <c r="E36" s="223"/>
      <c r="F36" s="224"/>
    </row>
    <row r="37" spans="1:6" ht="30" customHeight="1" thickBot="1">
      <c r="A37" s="167"/>
      <c r="B37" s="168" t="str">
        <f>IF(A1,IF(VLOOKUP(D2,Seznam!$B$5:$L$71,9,0)=0,"Jméno:",VLOOKUP(D2,Seznam!$B$5:$L$71,9,0)),"Jméno:")</f>
        <v>Jméno 2</v>
      </c>
      <c r="C37" s="169" t="s">
        <v>5</v>
      </c>
      <c r="D37" s="197"/>
      <c r="E37" s="198"/>
      <c r="F37" s="199"/>
    </row>
    <row r="38" spans="1:6" ht="30" customHeight="1" thickTop="1">
      <c r="A38" s="165"/>
      <c r="B38" s="166" t="s">
        <v>13</v>
      </c>
      <c r="C38" s="166"/>
      <c r="D38" s="222"/>
      <c r="E38" s="223"/>
      <c r="F38" s="224"/>
    </row>
    <row r="39" spans="1:6" ht="30" customHeight="1" thickBot="1">
      <c r="A39" s="167"/>
      <c r="B39" s="168" t="str">
        <f>IF(A1,IF(VLOOKUP(D2,Seznam!$B$5:$L$71,10,0)=0,"Jméno:",VLOOKUP(D2,Seznam!$B$5:$L$71,10,0)),"Jméno:")</f>
        <v>POkus3</v>
      </c>
      <c r="C39" s="169" t="s">
        <v>5</v>
      </c>
      <c r="D39" s="225"/>
      <c r="E39" s="226"/>
      <c r="F39" s="227"/>
    </row>
    <row r="40" spans="1:6" ht="30" customHeight="1" thickTop="1">
      <c r="A40" s="170"/>
      <c r="B40" s="171" t="s">
        <v>22</v>
      </c>
      <c r="C40" s="171"/>
      <c r="D40" s="228"/>
      <c r="E40" s="229"/>
      <c r="F40" s="230"/>
    </row>
    <row r="41" spans="1:6" ht="30" customHeight="1" thickBot="1">
      <c r="A41" s="167"/>
      <c r="B41" s="168" t="str">
        <f>IF(A1,IF(VLOOKUP(D2,Seznam!$B$5:$L$71,11,0)=0,"Jméno:",VLOOKUP(D2,Seznam!$B$5:$L$71,11,0)),"Jméno:")</f>
        <v>Pokus4</v>
      </c>
      <c r="C41" s="169" t="s">
        <v>5</v>
      </c>
      <c r="D41" s="225"/>
      <c r="E41" s="226"/>
      <c r="F41" s="227"/>
    </row>
    <row r="42" spans="1:6" ht="20.100000000000001" customHeight="1" thickTop="1" thickBot="1">
      <c r="A42" s="172"/>
      <c r="B42" s="217" t="s">
        <v>6</v>
      </c>
      <c r="C42" s="217"/>
      <c r="D42" s="217"/>
      <c r="E42" s="217"/>
      <c r="F42" s="218"/>
    </row>
    <row r="43" spans="1:6" ht="97.5" customHeight="1" thickTop="1" thickBot="1">
      <c r="A43" s="219"/>
      <c r="B43" s="220"/>
      <c r="C43" s="220"/>
      <c r="D43" s="220"/>
      <c r="E43" s="220"/>
      <c r="F43" s="221"/>
    </row>
    <row r="44" spans="1:6" ht="15" customHeight="1">
      <c r="A44" s="173"/>
      <c r="B44" s="174"/>
      <c r="C44" s="174"/>
      <c r="D44" s="175"/>
      <c r="E44" s="176"/>
      <c r="F44" s="176"/>
    </row>
  </sheetData>
  <sheetProtection password="8AA7" sheet="1" objects="1" scenarios="1" selectLockedCells="1"/>
  <mergeCells count="32">
    <mergeCell ref="D7:F7"/>
    <mergeCell ref="D8:F8"/>
    <mergeCell ref="D22:F22"/>
    <mergeCell ref="D9:F9"/>
    <mergeCell ref="D10:F10"/>
    <mergeCell ref="D11:F11"/>
    <mergeCell ref="D12:F12"/>
    <mergeCell ref="D13:F13"/>
    <mergeCell ref="D14:F14"/>
    <mergeCell ref="D15:F15"/>
    <mergeCell ref="D16:F16"/>
    <mergeCell ref="B42:F42"/>
    <mergeCell ref="A43:F43"/>
    <mergeCell ref="D36:F37"/>
    <mergeCell ref="D38:F39"/>
    <mergeCell ref="D40:F41"/>
    <mergeCell ref="E2:F2"/>
    <mergeCell ref="D1:F1"/>
    <mergeCell ref="D32:F32"/>
    <mergeCell ref="E33:F33"/>
    <mergeCell ref="D34:F35"/>
    <mergeCell ref="D26:F26"/>
    <mergeCell ref="D27:F27"/>
    <mergeCell ref="D31:F31"/>
    <mergeCell ref="D17:F17"/>
    <mergeCell ref="C20:F20"/>
    <mergeCell ref="D21:F21"/>
    <mergeCell ref="C25:F25"/>
    <mergeCell ref="C30:F30"/>
    <mergeCell ref="D4:F4"/>
    <mergeCell ref="D5:F5"/>
    <mergeCell ref="D6:F6"/>
  </mergeCells>
  <printOptions horizontalCentered="1"/>
  <pageMargins left="0.25" right="0.25" top="0.75" bottom="0.58995098039215688" header="0.3" footer="0.3"/>
  <pageSetup paperSize="9" scale="61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B2:N300"/>
  <sheetViews>
    <sheetView zoomScaleNormal="100" workbookViewId="0">
      <selection activeCell="G13" sqref="G13"/>
    </sheetView>
  </sheetViews>
  <sheetFormatPr defaultRowHeight="13.2"/>
  <cols>
    <col min="2" max="2" width="6.5546875" customWidth="1"/>
    <col min="4" max="4" width="36.88671875" customWidth="1"/>
    <col min="5" max="5" width="7.5546875" style="64" customWidth="1"/>
    <col min="8" max="8" width="9.5546875" customWidth="1"/>
    <col min="10" max="10" width="25.109375" customWidth="1"/>
    <col min="11" max="14" width="15.6640625" customWidth="1"/>
  </cols>
  <sheetData>
    <row r="2" spans="2:14">
      <c r="C2" s="74"/>
      <c r="D2" s="74"/>
      <c r="F2" t="s">
        <v>41</v>
      </c>
      <c r="G2" s="184" t="s">
        <v>63</v>
      </c>
      <c r="H2" s="184"/>
      <c r="I2" s="184"/>
    </row>
    <row r="3" spans="2:14" ht="13.8" thickBot="1">
      <c r="C3" s="236" t="s">
        <v>143</v>
      </c>
      <c r="D3" s="236"/>
    </row>
    <row r="4" spans="2:14" ht="78" customHeight="1" thickBot="1">
      <c r="B4" s="63" t="s">
        <v>145</v>
      </c>
      <c r="C4" s="79" t="s">
        <v>64</v>
      </c>
      <c r="D4" s="80" t="s">
        <v>33</v>
      </c>
      <c r="E4" s="65"/>
      <c r="F4" s="67" t="s">
        <v>42</v>
      </c>
      <c r="G4" s="68" t="s">
        <v>146</v>
      </c>
      <c r="H4" s="68" t="s">
        <v>128</v>
      </c>
      <c r="I4" s="69" t="s">
        <v>147</v>
      </c>
      <c r="J4" s="69" t="s">
        <v>45</v>
      </c>
      <c r="K4" s="70" t="s">
        <v>55</v>
      </c>
      <c r="L4" s="71" t="s">
        <v>56</v>
      </c>
      <c r="M4" s="71" t="s">
        <v>57</v>
      </c>
      <c r="N4" s="81" t="s">
        <v>58</v>
      </c>
    </row>
    <row r="5" spans="2:14">
      <c r="B5" s="76">
        <v>1</v>
      </c>
      <c r="C5" s="77" t="s">
        <v>46</v>
      </c>
      <c r="D5" s="77" t="s">
        <v>95</v>
      </c>
      <c r="F5" s="52">
        <v>1</v>
      </c>
      <c r="G5" s="41">
        <v>1</v>
      </c>
      <c r="H5" s="41">
        <v>10</v>
      </c>
      <c r="I5" s="41" t="s">
        <v>48</v>
      </c>
      <c r="J5" s="41" t="s">
        <v>50</v>
      </c>
      <c r="K5" s="66" t="s">
        <v>59</v>
      </c>
      <c r="L5" s="41" t="s">
        <v>60</v>
      </c>
      <c r="M5" s="41" t="s">
        <v>61</v>
      </c>
      <c r="N5" s="53" t="s">
        <v>62</v>
      </c>
    </row>
    <row r="6" spans="2:14">
      <c r="B6" s="75">
        <v>2</v>
      </c>
      <c r="C6" s="41" t="s">
        <v>65</v>
      </c>
      <c r="D6" s="41" t="s">
        <v>96</v>
      </c>
      <c r="F6" s="52">
        <v>2</v>
      </c>
      <c r="G6" s="41">
        <v>11</v>
      </c>
      <c r="H6" s="41">
        <v>20</v>
      </c>
      <c r="I6" s="41" t="s">
        <v>53</v>
      </c>
      <c r="J6" s="41" t="s">
        <v>50</v>
      </c>
      <c r="K6" s="41"/>
      <c r="L6" s="41"/>
      <c r="M6" s="41"/>
      <c r="N6" s="53"/>
    </row>
    <row r="7" spans="2:14">
      <c r="B7" s="75">
        <v>3</v>
      </c>
      <c r="C7" s="41" t="s">
        <v>66</v>
      </c>
      <c r="D7" s="41" t="s">
        <v>97</v>
      </c>
      <c r="F7" s="52">
        <v>3</v>
      </c>
      <c r="G7" s="41">
        <v>31</v>
      </c>
      <c r="H7" s="41">
        <v>6</v>
      </c>
      <c r="I7" s="41" t="s">
        <v>48</v>
      </c>
      <c r="J7" s="41" t="s">
        <v>50</v>
      </c>
      <c r="K7" s="66" t="s">
        <v>59</v>
      </c>
      <c r="L7" s="41" t="s">
        <v>60</v>
      </c>
      <c r="M7" s="41" t="s">
        <v>61</v>
      </c>
      <c r="N7" s="53" t="s">
        <v>62</v>
      </c>
    </row>
    <row r="8" spans="2:14">
      <c r="B8" s="75">
        <v>4</v>
      </c>
      <c r="C8" s="41" t="s">
        <v>67</v>
      </c>
      <c r="D8" s="41" t="s">
        <v>98</v>
      </c>
      <c r="F8" s="52"/>
      <c r="G8" s="41"/>
      <c r="H8" s="41"/>
      <c r="I8" s="41"/>
      <c r="J8" s="41"/>
      <c r="K8" s="41"/>
      <c r="L8" s="41"/>
      <c r="M8" s="41"/>
      <c r="N8" s="53"/>
    </row>
    <row r="9" spans="2:14">
      <c r="B9" s="75">
        <v>5</v>
      </c>
      <c r="C9" s="41" t="s">
        <v>68</v>
      </c>
      <c r="D9" s="41" t="s">
        <v>99</v>
      </c>
      <c r="F9" s="52"/>
      <c r="G9" s="41"/>
      <c r="H9" s="41"/>
      <c r="I9" s="41"/>
      <c r="J9" s="41"/>
      <c r="K9" s="41"/>
      <c r="L9" s="41"/>
      <c r="M9" s="41"/>
      <c r="N9" s="53"/>
    </row>
    <row r="10" spans="2:14">
      <c r="B10" s="75">
        <v>6</v>
      </c>
      <c r="C10" s="41" t="s">
        <v>69</v>
      </c>
      <c r="D10" s="41" t="s">
        <v>100</v>
      </c>
      <c r="F10" s="52"/>
      <c r="G10" s="41"/>
      <c r="H10" s="41"/>
      <c r="I10" s="41"/>
      <c r="J10" s="41"/>
      <c r="K10" s="41"/>
      <c r="L10" s="41"/>
      <c r="M10" s="41"/>
      <c r="N10" s="53"/>
    </row>
    <row r="11" spans="2:14">
      <c r="B11" s="75">
        <v>7</v>
      </c>
      <c r="C11" s="41" t="s">
        <v>70</v>
      </c>
      <c r="D11" s="41" t="s">
        <v>101</v>
      </c>
      <c r="F11" s="52"/>
      <c r="G11" s="41"/>
      <c r="H11" s="41"/>
      <c r="I11" s="41"/>
      <c r="J11" s="41"/>
      <c r="K11" s="41"/>
      <c r="L11" s="41"/>
      <c r="M11" s="41"/>
      <c r="N11" s="53"/>
    </row>
    <row r="12" spans="2:14">
      <c r="B12" s="75">
        <v>8</v>
      </c>
      <c r="C12" s="41" t="s">
        <v>71</v>
      </c>
      <c r="D12" s="41" t="s">
        <v>102</v>
      </c>
      <c r="F12" s="52"/>
      <c r="G12" s="41"/>
      <c r="H12" s="41"/>
      <c r="I12" s="41"/>
      <c r="J12" s="41"/>
      <c r="K12" s="41"/>
      <c r="L12" s="41"/>
      <c r="M12" s="41"/>
      <c r="N12" s="53"/>
    </row>
    <row r="13" spans="2:14">
      <c r="B13" s="75">
        <v>9</v>
      </c>
      <c r="C13" s="41" t="s">
        <v>72</v>
      </c>
      <c r="D13" s="41" t="s">
        <v>103</v>
      </c>
      <c r="F13" s="52"/>
      <c r="G13" s="41"/>
      <c r="H13" s="41"/>
      <c r="I13" s="41"/>
      <c r="J13" s="41"/>
      <c r="K13" s="41"/>
      <c r="L13" s="41"/>
      <c r="M13" s="41"/>
      <c r="N13" s="53"/>
    </row>
    <row r="14" spans="2:14">
      <c r="B14" s="75">
        <v>10</v>
      </c>
      <c r="C14" s="41" t="s">
        <v>73</v>
      </c>
      <c r="D14" s="41" t="s">
        <v>104</v>
      </c>
      <c r="F14" s="52"/>
      <c r="G14" s="41"/>
      <c r="H14" s="41"/>
      <c r="I14" s="41"/>
      <c r="J14" s="41"/>
      <c r="K14" s="41"/>
      <c r="L14" s="41"/>
      <c r="M14" s="41"/>
      <c r="N14" s="53"/>
    </row>
    <row r="15" spans="2:14">
      <c r="B15" s="75">
        <v>11</v>
      </c>
      <c r="C15" s="41" t="s">
        <v>74</v>
      </c>
      <c r="D15" s="41" t="s">
        <v>105</v>
      </c>
      <c r="F15" s="52"/>
      <c r="G15" s="41"/>
      <c r="H15" s="41"/>
      <c r="I15" s="41"/>
      <c r="J15" s="41"/>
      <c r="K15" s="41"/>
      <c r="L15" s="41"/>
      <c r="M15" s="41"/>
      <c r="N15" s="53"/>
    </row>
    <row r="16" spans="2:14">
      <c r="B16" s="75">
        <v>12</v>
      </c>
      <c r="C16" s="41" t="s">
        <v>75</v>
      </c>
      <c r="D16" s="41" t="s">
        <v>106</v>
      </c>
      <c r="F16" s="52"/>
      <c r="G16" s="41"/>
      <c r="H16" s="41"/>
      <c r="I16" s="41"/>
      <c r="J16" s="41"/>
      <c r="K16" s="41"/>
      <c r="L16" s="41"/>
      <c r="M16" s="41"/>
      <c r="N16" s="53"/>
    </row>
    <row r="17" spans="2:14">
      <c r="B17" s="75">
        <v>13</v>
      </c>
      <c r="C17" s="41" t="s">
        <v>76</v>
      </c>
      <c r="D17" s="41" t="s">
        <v>107</v>
      </c>
      <c r="F17" s="52"/>
      <c r="G17" s="41"/>
      <c r="H17" s="41"/>
      <c r="I17" s="41"/>
      <c r="J17" s="41"/>
      <c r="K17" s="41"/>
      <c r="L17" s="41"/>
      <c r="M17" s="41"/>
      <c r="N17" s="53"/>
    </row>
    <row r="18" spans="2:14">
      <c r="B18" s="75">
        <v>14</v>
      </c>
      <c r="C18" s="41" t="s">
        <v>77</v>
      </c>
      <c r="D18" s="41" t="s">
        <v>108</v>
      </c>
      <c r="F18" s="52"/>
      <c r="G18" s="41"/>
      <c r="H18" s="41"/>
      <c r="I18" s="41"/>
      <c r="J18" s="41"/>
      <c r="K18" s="41"/>
      <c r="L18" s="41"/>
      <c r="M18" s="41"/>
      <c r="N18" s="53"/>
    </row>
    <row r="19" spans="2:14">
      <c r="B19" s="75">
        <v>15</v>
      </c>
      <c r="C19" s="41" t="s">
        <v>78</v>
      </c>
      <c r="D19" s="41" t="s">
        <v>109</v>
      </c>
      <c r="F19" s="52"/>
      <c r="G19" s="41"/>
      <c r="H19" s="41"/>
      <c r="I19" s="41"/>
      <c r="J19" s="41"/>
      <c r="K19" s="41"/>
      <c r="L19" s="41"/>
      <c r="M19" s="41"/>
      <c r="N19" s="53"/>
    </row>
    <row r="20" spans="2:14">
      <c r="B20" s="75">
        <v>16</v>
      </c>
      <c r="C20" s="41" t="s">
        <v>79</v>
      </c>
      <c r="D20" s="41" t="s">
        <v>110</v>
      </c>
      <c r="F20" s="52"/>
      <c r="G20" s="41"/>
      <c r="H20" s="41"/>
      <c r="I20" s="41"/>
      <c r="J20" s="41"/>
      <c r="K20" s="41"/>
      <c r="L20" s="41"/>
      <c r="M20" s="41"/>
      <c r="N20" s="53"/>
    </row>
    <row r="21" spans="2:14">
      <c r="B21" s="75">
        <v>17</v>
      </c>
      <c r="C21" s="41" t="s">
        <v>80</v>
      </c>
      <c r="D21" s="41" t="s">
        <v>111</v>
      </c>
      <c r="F21" s="52"/>
      <c r="G21" s="41"/>
      <c r="H21" s="41"/>
      <c r="I21" s="41"/>
      <c r="J21" s="41"/>
      <c r="K21" s="41"/>
      <c r="L21" s="41"/>
      <c r="M21" s="41"/>
      <c r="N21" s="53"/>
    </row>
    <row r="22" spans="2:14">
      <c r="B22" s="75">
        <v>18</v>
      </c>
      <c r="C22" s="41" t="s">
        <v>81</v>
      </c>
      <c r="D22" s="41" t="s">
        <v>112</v>
      </c>
      <c r="F22" s="52"/>
      <c r="G22" s="41"/>
      <c r="H22" s="41"/>
      <c r="I22" s="41"/>
      <c r="J22" s="41"/>
      <c r="K22" s="41"/>
      <c r="L22" s="41"/>
      <c r="M22" s="41"/>
      <c r="N22" s="53"/>
    </row>
    <row r="23" spans="2:14">
      <c r="B23" s="75">
        <v>19</v>
      </c>
      <c r="C23" s="41" t="s">
        <v>82</v>
      </c>
      <c r="D23" s="41" t="s">
        <v>113</v>
      </c>
      <c r="F23" s="52"/>
      <c r="G23" s="41"/>
      <c r="H23" s="41"/>
      <c r="I23" s="41"/>
      <c r="J23" s="41"/>
      <c r="K23" s="41"/>
      <c r="L23" s="41"/>
      <c r="M23" s="41"/>
      <c r="N23" s="53"/>
    </row>
    <row r="24" spans="2:14">
      <c r="B24" s="75">
        <v>20</v>
      </c>
      <c r="C24" s="41" t="s">
        <v>83</v>
      </c>
      <c r="D24" s="41" t="s">
        <v>114</v>
      </c>
      <c r="F24" s="52"/>
      <c r="G24" s="41"/>
      <c r="H24" s="41"/>
      <c r="I24" s="41"/>
      <c r="J24" s="41"/>
      <c r="K24" s="41"/>
      <c r="L24" s="41"/>
      <c r="M24" s="41"/>
      <c r="N24" s="53"/>
    </row>
    <row r="25" spans="2:14">
      <c r="B25" s="75">
        <v>21</v>
      </c>
      <c r="C25" s="41" t="s">
        <v>84</v>
      </c>
      <c r="D25" s="41" t="s">
        <v>115</v>
      </c>
      <c r="F25" s="52"/>
      <c r="G25" s="41"/>
      <c r="H25" s="41"/>
      <c r="I25" s="41"/>
      <c r="J25" s="41"/>
      <c r="K25" s="41"/>
      <c r="L25" s="41"/>
      <c r="M25" s="41"/>
      <c r="N25" s="53"/>
    </row>
    <row r="26" spans="2:14">
      <c r="B26" s="75">
        <v>22</v>
      </c>
      <c r="C26" s="41" t="s">
        <v>85</v>
      </c>
      <c r="D26" s="41" t="s">
        <v>116</v>
      </c>
      <c r="F26" s="72"/>
      <c r="G26" s="41"/>
      <c r="H26" s="41"/>
      <c r="I26" s="41"/>
      <c r="J26" s="41"/>
      <c r="K26" s="41"/>
      <c r="L26" s="41"/>
      <c r="M26" s="41"/>
      <c r="N26" s="53"/>
    </row>
    <row r="27" spans="2:14">
      <c r="B27" s="75">
        <v>23</v>
      </c>
      <c r="C27" s="41" t="s">
        <v>86</v>
      </c>
      <c r="D27" s="41" t="s">
        <v>117</v>
      </c>
      <c r="F27" s="72"/>
      <c r="G27" s="41"/>
      <c r="H27" s="41"/>
      <c r="I27" s="41"/>
      <c r="J27" s="41"/>
      <c r="K27" s="41"/>
      <c r="L27" s="41"/>
      <c r="M27" s="41"/>
      <c r="N27" s="53"/>
    </row>
    <row r="28" spans="2:14">
      <c r="B28" s="75">
        <v>24</v>
      </c>
      <c r="C28" s="41" t="s">
        <v>87</v>
      </c>
      <c r="D28" s="41" t="s">
        <v>118</v>
      </c>
      <c r="F28" s="72"/>
      <c r="G28" s="41"/>
      <c r="H28" s="41"/>
      <c r="I28" s="41"/>
      <c r="J28" s="41"/>
      <c r="K28" s="41"/>
      <c r="L28" s="41"/>
      <c r="M28" s="41"/>
      <c r="N28" s="53"/>
    </row>
    <row r="29" spans="2:14">
      <c r="B29" s="75">
        <v>25</v>
      </c>
      <c r="C29" s="41" t="s">
        <v>88</v>
      </c>
      <c r="D29" s="41" t="s">
        <v>119</v>
      </c>
      <c r="F29" s="72"/>
      <c r="G29" s="41"/>
      <c r="H29" s="41"/>
      <c r="I29" s="41"/>
      <c r="J29" s="41"/>
      <c r="K29" s="41"/>
      <c r="L29" s="41"/>
      <c r="M29" s="41"/>
      <c r="N29" s="53"/>
    </row>
    <row r="30" spans="2:14">
      <c r="B30" s="75">
        <v>26</v>
      </c>
      <c r="C30" s="41" t="s">
        <v>89</v>
      </c>
      <c r="D30" s="41" t="s">
        <v>120</v>
      </c>
      <c r="F30" s="72"/>
      <c r="G30" s="41"/>
      <c r="H30" s="41"/>
      <c r="I30" s="41"/>
      <c r="J30" s="41"/>
      <c r="K30" s="41"/>
      <c r="L30" s="41"/>
      <c r="M30" s="41"/>
      <c r="N30" s="53"/>
    </row>
    <row r="31" spans="2:14">
      <c r="B31" s="75">
        <v>27</v>
      </c>
      <c r="C31" s="41" t="s">
        <v>90</v>
      </c>
      <c r="D31" s="41" t="s">
        <v>121</v>
      </c>
      <c r="F31" s="72"/>
      <c r="G31" s="41"/>
      <c r="H31" s="41"/>
      <c r="I31" s="41"/>
      <c r="J31" s="41"/>
      <c r="K31" s="41"/>
      <c r="L31" s="41"/>
      <c r="M31" s="41"/>
      <c r="N31" s="53"/>
    </row>
    <row r="32" spans="2:14">
      <c r="B32" s="75">
        <v>28</v>
      </c>
      <c r="C32" s="41" t="s">
        <v>91</v>
      </c>
      <c r="D32" s="41" t="s">
        <v>122</v>
      </c>
      <c r="F32" s="72"/>
      <c r="G32" s="41"/>
      <c r="H32" s="41"/>
      <c r="I32" s="41"/>
      <c r="J32" s="41"/>
      <c r="K32" s="41"/>
      <c r="L32" s="41"/>
      <c r="M32" s="41"/>
      <c r="N32" s="53"/>
    </row>
    <row r="33" spans="2:14">
      <c r="B33" s="75">
        <v>29</v>
      </c>
      <c r="C33" s="41" t="s">
        <v>92</v>
      </c>
      <c r="D33" s="41" t="s">
        <v>123</v>
      </c>
      <c r="F33" s="72"/>
      <c r="G33" s="41"/>
      <c r="H33" s="41"/>
      <c r="I33" s="41"/>
      <c r="J33" s="41"/>
      <c r="K33" s="41"/>
      <c r="L33" s="41"/>
      <c r="M33" s="41"/>
      <c r="N33" s="53"/>
    </row>
    <row r="34" spans="2:14">
      <c r="B34" s="75">
        <v>30</v>
      </c>
      <c r="C34" s="41" t="s">
        <v>93</v>
      </c>
      <c r="D34" s="41" t="s">
        <v>124</v>
      </c>
      <c r="F34" s="72"/>
      <c r="G34" s="41"/>
      <c r="H34" s="41"/>
      <c r="I34" s="41"/>
      <c r="J34" s="41"/>
      <c r="K34" s="41"/>
      <c r="L34" s="41"/>
      <c r="M34" s="41"/>
      <c r="N34" s="53"/>
    </row>
    <row r="35" spans="2:14">
      <c r="B35" s="75">
        <v>31</v>
      </c>
      <c r="C35" s="41" t="s">
        <v>94</v>
      </c>
      <c r="D35" s="41" t="s">
        <v>125</v>
      </c>
      <c r="F35" s="72"/>
      <c r="G35" s="41"/>
      <c r="H35" s="41"/>
      <c r="I35" s="41"/>
      <c r="J35" s="41"/>
      <c r="K35" s="41"/>
      <c r="L35" s="41"/>
      <c r="M35" s="41"/>
      <c r="N35" s="53"/>
    </row>
    <row r="36" spans="2:14">
      <c r="B36" s="75">
        <v>32</v>
      </c>
      <c r="C36" s="41" t="s">
        <v>129</v>
      </c>
      <c r="D36" s="41" t="s">
        <v>126</v>
      </c>
      <c r="F36" s="72"/>
      <c r="G36" s="41"/>
      <c r="H36" s="41"/>
      <c r="I36" s="41"/>
      <c r="J36" s="41"/>
      <c r="K36" s="41"/>
      <c r="L36" s="41"/>
      <c r="M36" s="41"/>
      <c r="N36" s="53"/>
    </row>
    <row r="37" spans="2:14">
      <c r="B37" s="75">
        <v>33</v>
      </c>
      <c r="C37" s="41" t="s">
        <v>130</v>
      </c>
      <c r="D37" s="41" t="s">
        <v>127</v>
      </c>
      <c r="F37" s="72"/>
      <c r="G37" s="41"/>
      <c r="H37" s="41"/>
      <c r="I37" s="41"/>
      <c r="J37" s="41"/>
      <c r="K37" s="41"/>
      <c r="L37" s="41"/>
      <c r="M37" s="41"/>
      <c r="N37" s="53"/>
    </row>
    <row r="38" spans="2:14">
      <c r="B38" s="75">
        <v>34</v>
      </c>
      <c r="C38" s="41" t="s">
        <v>131</v>
      </c>
      <c r="D38" s="41" t="s">
        <v>133</v>
      </c>
      <c r="F38" s="72"/>
      <c r="G38" s="41"/>
      <c r="H38" s="41"/>
      <c r="I38" s="41"/>
      <c r="J38" s="41"/>
      <c r="K38" s="41"/>
      <c r="L38" s="41"/>
      <c r="M38" s="41"/>
      <c r="N38" s="53"/>
    </row>
    <row r="39" spans="2:14" ht="13.8" thickBot="1">
      <c r="B39" s="75">
        <v>35</v>
      </c>
      <c r="C39" s="41" t="s">
        <v>132</v>
      </c>
      <c r="D39" s="41" t="s">
        <v>134</v>
      </c>
      <c r="F39" s="73"/>
      <c r="G39" s="55"/>
      <c r="H39" s="55"/>
      <c r="I39" s="55"/>
      <c r="J39" s="55"/>
      <c r="K39" s="55"/>
      <c r="L39" s="55"/>
      <c r="M39" s="55"/>
      <c r="N39" s="56"/>
    </row>
    <row r="40" spans="2:14">
      <c r="B40" s="41"/>
      <c r="C40" s="41"/>
      <c r="D40" s="41"/>
    </row>
    <row r="41" spans="2:14">
      <c r="B41" s="41"/>
      <c r="C41" s="41"/>
      <c r="D41" s="41"/>
    </row>
    <row r="42" spans="2:14">
      <c r="B42" s="41"/>
      <c r="C42" s="41"/>
      <c r="D42" s="41"/>
    </row>
    <row r="43" spans="2:14">
      <c r="B43" s="41"/>
      <c r="C43" s="41"/>
      <c r="D43" s="41"/>
    </row>
    <row r="44" spans="2:14">
      <c r="B44" s="41"/>
      <c r="C44" s="41"/>
      <c r="D44" s="41"/>
    </row>
    <row r="45" spans="2:14">
      <c r="B45" s="41"/>
      <c r="C45" s="41"/>
      <c r="D45" s="41"/>
    </row>
    <row r="46" spans="2:14">
      <c r="B46" s="41"/>
      <c r="C46" s="41"/>
      <c r="D46" s="41"/>
    </row>
    <row r="47" spans="2:14">
      <c r="B47" s="41"/>
      <c r="C47" s="41"/>
      <c r="D47" s="41"/>
    </row>
    <row r="48" spans="2:14">
      <c r="B48" s="41"/>
      <c r="C48" s="41"/>
      <c r="D48" s="41"/>
    </row>
    <row r="49" spans="2:4">
      <c r="B49" s="41"/>
      <c r="C49" s="41"/>
      <c r="D49" s="41"/>
    </row>
    <row r="50" spans="2:4">
      <c r="B50" s="41"/>
      <c r="C50" s="41"/>
      <c r="D50" s="41"/>
    </row>
    <row r="51" spans="2:4">
      <c r="B51" s="41"/>
      <c r="C51" s="41"/>
      <c r="D51" s="41"/>
    </row>
    <row r="52" spans="2:4">
      <c r="B52" s="41"/>
      <c r="C52" s="41"/>
      <c r="D52" s="41"/>
    </row>
    <row r="53" spans="2:4">
      <c r="B53" s="41"/>
      <c r="C53" s="41"/>
      <c r="D53" s="41"/>
    </row>
    <row r="54" spans="2:4">
      <c r="B54" s="41"/>
      <c r="C54" s="41"/>
      <c r="D54" s="41"/>
    </row>
    <row r="55" spans="2:4">
      <c r="B55" s="41"/>
      <c r="C55" s="41"/>
      <c r="D55" s="41"/>
    </row>
    <row r="56" spans="2:4">
      <c r="B56" s="41"/>
      <c r="C56" s="41"/>
      <c r="D56" s="41"/>
    </row>
    <row r="57" spans="2:4">
      <c r="B57" s="41"/>
      <c r="C57" s="41"/>
      <c r="D57" s="41"/>
    </row>
    <row r="58" spans="2:4">
      <c r="B58" s="41"/>
      <c r="C58" s="41"/>
      <c r="D58" s="41"/>
    </row>
    <row r="59" spans="2:4">
      <c r="B59" s="41"/>
      <c r="C59" s="41"/>
      <c r="D59" s="41"/>
    </row>
    <row r="60" spans="2:4">
      <c r="B60" s="41"/>
      <c r="C60" s="41"/>
      <c r="D60" s="41"/>
    </row>
    <row r="61" spans="2:4">
      <c r="B61" s="41"/>
      <c r="C61" s="41"/>
      <c r="D61" s="41"/>
    </row>
    <row r="62" spans="2:4">
      <c r="B62" s="41"/>
      <c r="C62" s="41"/>
      <c r="D62" s="41"/>
    </row>
    <row r="63" spans="2:4">
      <c r="B63" s="41"/>
      <c r="C63" s="41"/>
      <c r="D63" s="41"/>
    </row>
    <row r="64" spans="2:4">
      <c r="B64" s="41"/>
      <c r="C64" s="41"/>
      <c r="D64" s="41"/>
    </row>
    <row r="65" spans="2:4">
      <c r="B65" s="41"/>
      <c r="C65" s="41"/>
      <c r="D65" s="41"/>
    </row>
    <row r="66" spans="2:4">
      <c r="B66" s="41"/>
      <c r="C66" s="41"/>
      <c r="D66" s="41"/>
    </row>
    <row r="67" spans="2:4">
      <c r="B67" s="41"/>
      <c r="C67" s="41"/>
      <c r="D67" s="41"/>
    </row>
    <row r="68" spans="2:4">
      <c r="B68" s="41"/>
      <c r="C68" s="41"/>
      <c r="D68" s="41"/>
    </row>
    <row r="69" spans="2:4">
      <c r="B69" s="41"/>
      <c r="C69" s="41"/>
      <c r="D69" s="41"/>
    </row>
    <row r="70" spans="2:4">
      <c r="B70" s="41"/>
      <c r="C70" s="41"/>
      <c r="D70" s="41"/>
    </row>
    <row r="71" spans="2:4">
      <c r="B71" s="41"/>
      <c r="C71" s="41"/>
      <c r="D71" s="41"/>
    </row>
    <row r="72" spans="2:4">
      <c r="B72" s="41"/>
      <c r="C72" s="41"/>
      <c r="D72" s="41"/>
    </row>
    <row r="73" spans="2:4">
      <c r="B73" s="41"/>
      <c r="C73" s="41"/>
      <c r="D73" s="41"/>
    </row>
    <row r="74" spans="2:4">
      <c r="B74" s="41"/>
      <c r="C74" s="41"/>
      <c r="D74" s="41"/>
    </row>
    <row r="75" spans="2:4">
      <c r="B75" s="41"/>
      <c r="C75" s="41"/>
      <c r="D75" s="41"/>
    </row>
    <row r="76" spans="2:4">
      <c r="B76" s="41"/>
      <c r="C76" s="41"/>
      <c r="D76" s="41"/>
    </row>
    <row r="77" spans="2:4">
      <c r="B77" s="41"/>
      <c r="C77" s="41"/>
      <c r="D77" s="41"/>
    </row>
    <row r="78" spans="2:4">
      <c r="B78" s="41"/>
      <c r="C78" s="41"/>
      <c r="D78" s="41"/>
    </row>
    <row r="79" spans="2:4">
      <c r="B79" s="41"/>
      <c r="C79" s="41"/>
      <c r="D79" s="41"/>
    </row>
    <row r="80" spans="2:4">
      <c r="B80" s="41"/>
      <c r="C80" s="41"/>
      <c r="D80" s="41"/>
    </row>
    <row r="81" spans="2:4">
      <c r="B81" s="41"/>
      <c r="C81" s="41"/>
      <c r="D81" s="41"/>
    </row>
    <row r="82" spans="2:4">
      <c r="B82" s="41"/>
      <c r="C82" s="41"/>
      <c r="D82" s="41"/>
    </row>
    <row r="83" spans="2:4">
      <c r="B83" s="41"/>
      <c r="C83" s="41"/>
      <c r="D83" s="41"/>
    </row>
    <row r="84" spans="2:4">
      <c r="B84" s="41"/>
      <c r="C84" s="41"/>
      <c r="D84" s="41"/>
    </row>
    <row r="85" spans="2:4">
      <c r="B85" s="41"/>
      <c r="C85" s="41"/>
      <c r="D85" s="41"/>
    </row>
    <row r="86" spans="2:4">
      <c r="B86" s="41"/>
      <c r="C86" s="41"/>
      <c r="D86" s="41"/>
    </row>
    <row r="87" spans="2:4">
      <c r="B87" s="41"/>
      <c r="C87" s="41"/>
      <c r="D87" s="41"/>
    </row>
    <row r="88" spans="2:4">
      <c r="B88" s="41"/>
      <c r="C88" s="41"/>
      <c r="D88" s="41"/>
    </row>
    <row r="89" spans="2:4">
      <c r="B89" s="41"/>
      <c r="C89" s="41"/>
      <c r="D89" s="41"/>
    </row>
    <row r="90" spans="2:4">
      <c r="B90" s="41"/>
      <c r="C90" s="41"/>
      <c r="D90" s="41"/>
    </row>
    <row r="91" spans="2:4">
      <c r="B91" s="41"/>
      <c r="C91" s="41"/>
      <c r="D91" s="41"/>
    </row>
    <row r="92" spans="2:4">
      <c r="B92" s="41"/>
      <c r="C92" s="41"/>
      <c r="D92" s="41"/>
    </row>
    <row r="93" spans="2:4">
      <c r="B93" s="41"/>
      <c r="C93" s="41"/>
      <c r="D93" s="41"/>
    </row>
    <row r="94" spans="2:4">
      <c r="B94" s="41"/>
      <c r="C94" s="41"/>
      <c r="D94" s="41"/>
    </row>
    <row r="95" spans="2:4">
      <c r="B95" s="41"/>
      <c r="C95" s="41"/>
      <c r="D95" s="41"/>
    </row>
    <row r="96" spans="2:4">
      <c r="B96" s="41"/>
      <c r="C96" s="41"/>
      <c r="D96" s="41"/>
    </row>
    <row r="97" spans="2:4">
      <c r="B97" s="41"/>
      <c r="C97" s="41"/>
      <c r="D97" s="41"/>
    </row>
    <row r="98" spans="2:4">
      <c r="B98" s="41"/>
      <c r="C98" s="41"/>
      <c r="D98" s="41"/>
    </row>
    <row r="99" spans="2:4">
      <c r="B99" s="41"/>
      <c r="C99" s="41"/>
      <c r="D99" s="41"/>
    </row>
    <row r="100" spans="2:4">
      <c r="B100" s="41"/>
      <c r="C100" s="41"/>
      <c r="D100" s="41"/>
    </row>
    <row r="101" spans="2:4">
      <c r="B101" s="41"/>
      <c r="C101" s="41"/>
      <c r="D101" s="41"/>
    </row>
    <row r="102" spans="2:4">
      <c r="B102" s="41"/>
      <c r="C102" s="41"/>
      <c r="D102" s="41"/>
    </row>
    <row r="103" spans="2:4">
      <c r="B103" s="41"/>
      <c r="C103" s="41"/>
      <c r="D103" s="41"/>
    </row>
    <row r="104" spans="2:4">
      <c r="B104" s="41"/>
      <c r="C104" s="41"/>
      <c r="D104" s="41"/>
    </row>
    <row r="105" spans="2:4">
      <c r="B105" s="41"/>
      <c r="C105" s="41"/>
      <c r="D105" s="41"/>
    </row>
    <row r="106" spans="2:4">
      <c r="B106" s="41"/>
      <c r="C106" s="41"/>
      <c r="D106" s="41"/>
    </row>
    <row r="107" spans="2:4">
      <c r="B107" s="41"/>
      <c r="C107" s="41"/>
      <c r="D107" s="41"/>
    </row>
    <row r="108" spans="2:4">
      <c r="B108" s="41"/>
      <c r="C108" s="41"/>
      <c r="D108" s="41"/>
    </row>
    <row r="109" spans="2:4">
      <c r="B109" s="41"/>
      <c r="C109" s="41"/>
      <c r="D109" s="41"/>
    </row>
    <row r="110" spans="2:4">
      <c r="B110" s="41"/>
      <c r="C110" s="41"/>
      <c r="D110" s="41"/>
    </row>
    <row r="111" spans="2:4">
      <c r="B111" s="41"/>
      <c r="C111" s="41"/>
      <c r="D111" s="41"/>
    </row>
    <row r="112" spans="2:4">
      <c r="B112" s="41"/>
      <c r="C112" s="41"/>
      <c r="D112" s="41"/>
    </row>
    <row r="113" spans="2:4">
      <c r="B113" s="41"/>
      <c r="C113" s="41"/>
      <c r="D113" s="41"/>
    </row>
    <row r="114" spans="2:4">
      <c r="B114" s="41"/>
      <c r="C114" s="41"/>
      <c r="D114" s="41"/>
    </row>
    <row r="115" spans="2:4">
      <c r="B115" s="41"/>
      <c r="C115" s="41"/>
      <c r="D115" s="41"/>
    </row>
    <row r="116" spans="2:4">
      <c r="B116" s="41"/>
      <c r="C116" s="41"/>
      <c r="D116" s="41"/>
    </row>
    <row r="117" spans="2:4">
      <c r="B117" s="41"/>
      <c r="C117" s="41"/>
      <c r="D117" s="41"/>
    </row>
    <row r="118" spans="2:4">
      <c r="B118" s="41"/>
      <c r="C118" s="41"/>
      <c r="D118" s="41"/>
    </row>
    <row r="119" spans="2:4">
      <c r="B119" s="41"/>
      <c r="C119" s="41"/>
      <c r="D119" s="41"/>
    </row>
    <row r="120" spans="2:4">
      <c r="B120" s="41"/>
      <c r="C120" s="41"/>
      <c r="D120" s="41"/>
    </row>
    <row r="121" spans="2:4">
      <c r="B121" s="41"/>
      <c r="C121" s="41"/>
      <c r="D121" s="41"/>
    </row>
    <row r="122" spans="2:4">
      <c r="B122" s="41"/>
      <c r="C122" s="41"/>
      <c r="D122" s="41"/>
    </row>
    <row r="123" spans="2:4">
      <c r="B123" s="41"/>
      <c r="C123" s="41"/>
      <c r="D123" s="41"/>
    </row>
    <row r="124" spans="2:4">
      <c r="B124" s="41"/>
      <c r="C124" s="41"/>
      <c r="D124" s="41"/>
    </row>
    <row r="125" spans="2:4">
      <c r="B125" s="41"/>
      <c r="C125" s="41"/>
      <c r="D125" s="41"/>
    </row>
    <row r="126" spans="2:4">
      <c r="B126" s="41"/>
      <c r="C126" s="41"/>
      <c r="D126" s="41"/>
    </row>
    <row r="127" spans="2:4">
      <c r="B127" s="41"/>
      <c r="C127" s="41"/>
      <c r="D127" s="41"/>
    </row>
    <row r="128" spans="2:4">
      <c r="B128" s="41"/>
      <c r="C128" s="41"/>
      <c r="D128" s="41"/>
    </row>
    <row r="129" spans="2:4">
      <c r="B129" s="41"/>
      <c r="C129" s="41"/>
      <c r="D129" s="41"/>
    </row>
    <row r="130" spans="2:4">
      <c r="B130" s="41"/>
      <c r="C130" s="41"/>
      <c r="D130" s="41"/>
    </row>
    <row r="131" spans="2:4">
      <c r="B131" s="41"/>
      <c r="C131" s="41"/>
      <c r="D131" s="41"/>
    </row>
    <row r="132" spans="2:4">
      <c r="B132" s="41"/>
      <c r="C132" s="41"/>
      <c r="D132" s="41"/>
    </row>
    <row r="133" spans="2:4">
      <c r="B133" s="41"/>
      <c r="C133" s="41"/>
      <c r="D133" s="41"/>
    </row>
    <row r="134" spans="2:4">
      <c r="B134" s="41"/>
      <c r="C134" s="41"/>
      <c r="D134" s="41"/>
    </row>
    <row r="135" spans="2:4">
      <c r="B135" s="41"/>
      <c r="C135" s="41"/>
      <c r="D135" s="41"/>
    </row>
    <row r="136" spans="2:4">
      <c r="B136" s="41"/>
      <c r="C136" s="41"/>
      <c r="D136" s="41"/>
    </row>
    <row r="137" spans="2:4">
      <c r="B137" s="41"/>
      <c r="C137" s="41"/>
      <c r="D137" s="41"/>
    </row>
    <row r="138" spans="2:4">
      <c r="B138" s="41"/>
      <c r="C138" s="41"/>
      <c r="D138" s="41"/>
    </row>
    <row r="139" spans="2:4">
      <c r="B139" s="41"/>
      <c r="C139" s="41"/>
      <c r="D139" s="41"/>
    </row>
    <row r="140" spans="2:4">
      <c r="B140" s="41"/>
      <c r="C140" s="41"/>
      <c r="D140" s="41"/>
    </row>
    <row r="141" spans="2:4">
      <c r="B141" s="41"/>
      <c r="C141" s="41"/>
      <c r="D141" s="41"/>
    </row>
    <row r="142" spans="2:4">
      <c r="B142" s="41"/>
      <c r="C142" s="41"/>
      <c r="D142" s="41"/>
    </row>
    <row r="143" spans="2:4">
      <c r="B143" s="41"/>
      <c r="C143" s="41"/>
      <c r="D143" s="41"/>
    </row>
    <row r="144" spans="2:4">
      <c r="B144" s="41"/>
      <c r="C144" s="41"/>
      <c r="D144" s="41"/>
    </row>
    <row r="145" spans="2:4">
      <c r="B145" s="41"/>
      <c r="C145" s="41"/>
      <c r="D145" s="41"/>
    </row>
    <row r="146" spans="2:4">
      <c r="B146" s="41"/>
      <c r="C146" s="41"/>
      <c r="D146" s="41"/>
    </row>
    <row r="147" spans="2:4">
      <c r="B147" s="41"/>
      <c r="C147" s="41"/>
      <c r="D147" s="41"/>
    </row>
    <row r="148" spans="2:4">
      <c r="B148" s="41"/>
      <c r="C148" s="41"/>
      <c r="D148" s="41"/>
    </row>
    <row r="149" spans="2:4">
      <c r="B149" s="41"/>
      <c r="C149" s="41"/>
      <c r="D149" s="41"/>
    </row>
    <row r="150" spans="2:4">
      <c r="B150" s="41"/>
      <c r="C150" s="41"/>
      <c r="D150" s="41"/>
    </row>
    <row r="151" spans="2:4">
      <c r="B151" s="41"/>
      <c r="C151" s="41"/>
      <c r="D151" s="41"/>
    </row>
    <row r="152" spans="2:4">
      <c r="B152" s="41"/>
      <c r="C152" s="41"/>
      <c r="D152" s="41"/>
    </row>
    <row r="153" spans="2:4">
      <c r="B153" s="41"/>
      <c r="C153" s="41"/>
      <c r="D153" s="41"/>
    </row>
    <row r="154" spans="2:4">
      <c r="B154" s="41"/>
      <c r="C154" s="41"/>
      <c r="D154" s="41"/>
    </row>
    <row r="155" spans="2:4">
      <c r="B155" s="41"/>
      <c r="C155" s="41"/>
      <c r="D155" s="41"/>
    </row>
    <row r="156" spans="2:4">
      <c r="B156" s="41"/>
      <c r="C156" s="41"/>
      <c r="D156" s="41"/>
    </row>
    <row r="157" spans="2:4">
      <c r="B157" s="41"/>
      <c r="C157" s="41"/>
      <c r="D157" s="41"/>
    </row>
    <row r="158" spans="2:4">
      <c r="B158" s="41"/>
      <c r="C158" s="41"/>
      <c r="D158" s="41"/>
    </row>
    <row r="159" spans="2:4">
      <c r="B159" s="41"/>
      <c r="C159" s="41"/>
      <c r="D159" s="41"/>
    </row>
    <row r="160" spans="2:4">
      <c r="B160" s="41"/>
      <c r="C160" s="41"/>
      <c r="D160" s="41"/>
    </row>
    <row r="161" spans="2:4">
      <c r="B161" s="41"/>
      <c r="C161" s="41"/>
      <c r="D161" s="41"/>
    </row>
    <row r="162" spans="2:4">
      <c r="B162" s="41"/>
      <c r="C162" s="41"/>
      <c r="D162" s="41"/>
    </row>
    <row r="163" spans="2:4">
      <c r="B163" s="41"/>
      <c r="C163" s="41"/>
      <c r="D163" s="41"/>
    </row>
    <row r="164" spans="2:4">
      <c r="B164" s="41"/>
      <c r="C164" s="41"/>
      <c r="D164" s="41"/>
    </row>
    <row r="165" spans="2:4">
      <c r="B165" s="41"/>
      <c r="C165" s="41"/>
      <c r="D165" s="41"/>
    </row>
    <row r="166" spans="2:4">
      <c r="B166" s="41"/>
      <c r="C166" s="41"/>
      <c r="D166" s="41"/>
    </row>
    <row r="167" spans="2:4">
      <c r="B167" s="41"/>
      <c r="C167" s="41"/>
      <c r="D167" s="41"/>
    </row>
    <row r="168" spans="2:4">
      <c r="B168" s="41"/>
      <c r="C168" s="41"/>
      <c r="D168" s="41"/>
    </row>
    <row r="169" spans="2:4">
      <c r="B169" s="41"/>
      <c r="C169" s="41"/>
      <c r="D169" s="41"/>
    </row>
    <row r="170" spans="2:4">
      <c r="B170" s="41"/>
      <c r="C170" s="41"/>
      <c r="D170" s="41"/>
    </row>
    <row r="171" spans="2:4">
      <c r="B171" s="41"/>
      <c r="C171" s="41"/>
      <c r="D171" s="41"/>
    </row>
    <row r="172" spans="2:4">
      <c r="B172" s="41"/>
      <c r="C172" s="41"/>
      <c r="D172" s="41"/>
    </row>
    <row r="173" spans="2:4">
      <c r="B173" s="41"/>
      <c r="C173" s="41"/>
      <c r="D173" s="41"/>
    </row>
    <row r="174" spans="2:4">
      <c r="B174" s="41"/>
      <c r="C174" s="41"/>
      <c r="D174" s="41"/>
    </row>
    <row r="175" spans="2:4">
      <c r="B175" s="41"/>
      <c r="C175" s="41"/>
      <c r="D175" s="41"/>
    </row>
    <row r="176" spans="2:4">
      <c r="B176" s="41"/>
      <c r="C176" s="41"/>
      <c r="D176" s="41"/>
    </row>
    <row r="177" spans="2:4">
      <c r="B177" s="41"/>
      <c r="C177" s="41"/>
      <c r="D177" s="41"/>
    </row>
    <row r="178" spans="2:4">
      <c r="B178" s="41"/>
      <c r="C178" s="41"/>
      <c r="D178" s="41"/>
    </row>
    <row r="179" spans="2:4">
      <c r="B179" s="41"/>
      <c r="C179" s="41"/>
      <c r="D179" s="41"/>
    </row>
    <row r="180" spans="2:4">
      <c r="B180" s="41"/>
      <c r="C180" s="41"/>
      <c r="D180" s="41"/>
    </row>
    <row r="181" spans="2:4">
      <c r="B181" s="41"/>
      <c r="C181" s="41"/>
      <c r="D181" s="41"/>
    </row>
    <row r="182" spans="2:4">
      <c r="B182" s="41"/>
      <c r="C182" s="41"/>
      <c r="D182" s="41"/>
    </row>
    <row r="183" spans="2:4">
      <c r="B183" s="41"/>
      <c r="C183" s="41"/>
      <c r="D183" s="41"/>
    </row>
    <row r="184" spans="2:4">
      <c r="B184" s="41"/>
      <c r="C184" s="41"/>
      <c r="D184" s="41"/>
    </row>
    <row r="185" spans="2:4">
      <c r="B185" s="41"/>
      <c r="C185" s="41"/>
      <c r="D185" s="41"/>
    </row>
    <row r="186" spans="2:4">
      <c r="B186" s="41"/>
      <c r="C186" s="41"/>
      <c r="D186" s="41"/>
    </row>
    <row r="187" spans="2:4">
      <c r="B187" s="41"/>
      <c r="C187" s="41"/>
      <c r="D187" s="41"/>
    </row>
    <row r="188" spans="2:4">
      <c r="B188" s="41"/>
      <c r="C188" s="41"/>
      <c r="D188" s="41"/>
    </row>
    <row r="189" spans="2:4">
      <c r="B189" s="41"/>
      <c r="C189" s="41"/>
      <c r="D189" s="41"/>
    </row>
    <row r="190" spans="2:4">
      <c r="B190" s="41"/>
      <c r="C190" s="41"/>
      <c r="D190" s="41"/>
    </row>
    <row r="191" spans="2:4">
      <c r="B191" s="41"/>
      <c r="C191" s="41"/>
      <c r="D191" s="41"/>
    </row>
    <row r="192" spans="2:4">
      <c r="B192" s="41"/>
      <c r="C192" s="41"/>
      <c r="D192" s="41"/>
    </row>
    <row r="193" spans="2:4">
      <c r="B193" s="41"/>
      <c r="C193" s="41"/>
      <c r="D193" s="41"/>
    </row>
    <row r="194" spans="2:4">
      <c r="B194" s="41"/>
      <c r="C194" s="41"/>
      <c r="D194" s="41"/>
    </row>
    <row r="195" spans="2:4">
      <c r="B195" s="41"/>
      <c r="C195" s="41"/>
      <c r="D195" s="41"/>
    </row>
    <row r="196" spans="2:4">
      <c r="B196" s="41"/>
      <c r="C196" s="41"/>
      <c r="D196" s="41"/>
    </row>
    <row r="197" spans="2:4">
      <c r="B197" s="41"/>
      <c r="C197" s="41"/>
      <c r="D197" s="41"/>
    </row>
    <row r="198" spans="2:4">
      <c r="B198" s="41"/>
      <c r="C198" s="41"/>
      <c r="D198" s="41"/>
    </row>
    <row r="199" spans="2:4">
      <c r="B199" s="41"/>
      <c r="C199" s="41"/>
      <c r="D199" s="41"/>
    </row>
    <row r="200" spans="2:4">
      <c r="B200" s="41"/>
      <c r="C200" s="41"/>
      <c r="D200" s="41"/>
    </row>
    <row r="201" spans="2:4">
      <c r="B201" s="41"/>
      <c r="C201" s="41"/>
      <c r="D201" s="41"/>
    </row>
    <row r="202" spans="2:4">
      <c r="B202" s="41"/>
      <c r="C202" s="41"/>
      <c r="D202" s="41"/>
    </row>
    <row r="203" spans="2:4">
      <c r="B203" s="41"/>
      <c r="C203" s="41"/>
      <c r="D203" s="41"/>
    </row>
    <row r="204" spans="2:4">
      <c r="B204" s="41"/>
      <c r="C204" s="41"/>
      <c r="D204" s="41"/>
    </row>
    <row r="205" spans="2:4">
      <c r="B205" s="41"/>
      <c r="C205" s="41"/>
      <c r="D205" s="41"/>
    </row>
    <row r="206" spans="2:4">
      <c r="B206" s="41"/>
      <c r="C206" s="41"/>
      <c r="D206" s="41"/>
    </row>
    <row r="207" spans="2:4">
      <c r="B207" s="41"/>
      <c r="C207" s="41"/>
      <c r="D207" s="41"/>
    </row>
    <row r="208" spans="2:4">
      <c r="B208" s="41"/>
      <c r="C208" s="41"/>
      <c r="D208" s="41"/>
    </row>
    <row r="209" spans="2:4">
      <c r="B209" s="41"/>
      <c r="C209" s="41"/>
      <c r="D209" s="41"/>
    </row>
    <row r="210" spans="2:4">
      <c r="B210" s="41"/>
      <c r="C210" s="41"/>
      <c r="D210" s="41"/>
    </row>
    <row r="211" spans="2:4">
      <c r="B211" s="41"/>
      <c r="C211" s="41"/>
      <c r="D211" s="41"/>
    </row>
    <row r="212" spans="2:4">
      <c r="B212" s="41"/>
      <c r="C212" s="41"/>
      <c r="D212" s="41"/>
    </row>
    <row r="213" spans="2:4">
      <c r="B213" s="41"/>
      <c r="C213" s="41"/>
      <c r="D213" s="41"/>
    </row>
    <row r="214" spans="2:4">
      <c r="B214" s="41"/>
      <c r="C214" s="41"/>
      <c r="D214" s="41"/>
    </row>
    <row r="215" spans="2:4">
      <c r="B215" s="41"/>
      <c r="C215" s="41"/>
      <c r="D215" s="41"/>
    </row>
    <row r="216" spans="2:4">
      <c r="B216" s="41"/>
      <c r="C216" s="41"/>
      <c r="D216" s="41"/>
    </row>
    <row r="217" spans="2:4">
      <c r="B217" s="41"/>
      <c r="C217" s="41"/>
      <c r="D217" s="41"/>
    </row>
    <row r="218" spans="2:4">
      <c r="B218" s="41"/>
      <c r="C218" s="41"/>
      <c r="D218" s="41"/>
    </row>
    <row r="219" spans="2:4">
      <c r="B219" s="41"/>
      <c r="C219" s="41"/>
      <c r="D219" s="41"/>
    </row>
    <row r="220" spans="2:4">
      <c r="B220" s="41"/>
      <c r="C220" s="41"/>
      <c r="D220" s="41"/>
    </row>
    <row r="221" spans="2:4">
      <c r="B221" s="41"/>
      <c r="C221" s="41"/>
      <c r="D221" s="41"/>
    </row>
    <row r="222" spans="2:4">
      <c r="B222" s="41"/>
      <c r="C222" s="41"/>
      <c r="D222" s="41"/>
    </row>
    <row r="223" spans="2:4">
      <c r="B223" s="41"/>
      <c r="C223" s="41"/>
      <c r="D223" s="41"/>
    </row>
    <row r="224" spans="2:4">
      <c r="B224" s="41"/>
      <c r="C224" s="41"/>
      <c r="D224" s="41"/>
    </row>
    <row r="225" spans="2:4">
      <c r="B225" s="41"/>
      <c r="C225" s="41"/>
      <c r="D225" s="41"/>
    </row>
    <row r="226" spans="2:4">
      <c r="B226" s="41"/>
      <c r="C226" s="41"/>
      <c r="D226" s="41"/>
    </row>
    <row r="227" spans="2:4">
      <c r="B227" s="41"/>
      <c r="C227" s="41"/>
      <c r="D227" s="41"/>
    </row>
    <row r="228" spans="2:4">
      <c r="B228" s="41"/>
      <c r="C228" s="41"/>
      <c r="D228" s="41"/>
    </row>
    <row r="229" spans="2:4">
      <c r="B229" s="41"/>
      <c r="C229" s="41"/>
      <c r="D229" s="41"/>
    </row>
    <row r="230" spans="2:4">
      <c r="B230" s="41"/>
      <c r="C230" s="41"/>
      <c r="D230" s="41"/>
    </row>
    <row r="231" spans="2:4">
      <c r="B231" s="41"/>
      <c r="C231" s="41"/>
      <c r="D231" s="41"/>
    </row>
    <row r="232" spans="2:4">
      <c r="B232" s="41"/>
      <c r="C232" s="41"/>
      <c r="D232" s="41"/>
    </row>
    <row r="233" spans="2:4">
      <c r="B233" s="41"/>
      <c r="C233" s="41"/>
      <c r="D233" s="41"/>
    </row>
    <row r="234" spans="2:4">
      <c r="B234" s="41"/>
      <c r="C234" s="41"/>
      <c r="D234" s="41"/>
    </row>
    <row r="235" spans="2:4">
      <c r="B235" s="41"/>
      <c r="C235" s="41"/>
      <c r="D235" s="41"/>
    </row>
    <row r="236" spans="2:4">
      <c r="B236" s="41"/>
      <c r="C236" s="41"/>
      <c r="D236" s="41"/>
    </row>
    <row r="237" spans="2:4">
      <c r="B237" s="41"/>
      <c r="C237" s="41"/>
      <c r="D237" s="41"/>
    </row>
    <row r="238" spans="2:4">
      <c r="B238" s="41"/>
      <c r="C238" s="41"/>
      <c r="D238" s="41"/>
    </row>
    <row r="239" spans="2:4">
      <c r="B239" s="41"/>
      <c r="C239" s="41"/>
      <c r="D239" s="41"/>
    </row>
    <row r="240" spans="2:4">
      <c r="B240" s="41"/>
      <c r="C240" s="41"/>
      <c r="D240" s="41"/>
    </row>
    <row r="241" spans="2:4">
      <c r="B241" s="41"/>
      <c r="C241" s="41"/>
      <c r="D241" s="41"/>
    </row>
    <row r="242" spans="2:4">
      <c r="B242" s="41"/>
      <c r="C242" s="41"/>
      <c r="D242" s="41"/>
    </row>
    <row r="243" spans="2:4">
      <c r="B243" s="41"/>
      <c r="C243" s="41"/>
      <c r="D243" s="41"/>
    </row>
    <row r="244" spans="2:4">
      <c r="B244" s="41"/>
      <c r="C244" s="41"/>
      <c r="D244" s="41"/>
    </row>
    <row r="245" spans="2:4">
      <c r="B245" s="41"/>
      <c r="C245" s="41"/>
      <c r="D245" s="41"/>
    </row>
    <row r="246" spans="2:4">
      <c r="B246" s="41"/>
      <c r="C246" s="41"/>
      <c r="D246" s="41"/>
    </row>
    <row r="247" spans="2:4">
      <c r="B247" s="41"/>
      <c r="C247" s="41"/>
      <c r="D247" s="41"/>
    </row>
    <row r="248" spans="2:4">
      <c r="B248" s="41"/>
      <c r="C248" s="41"/>
      <c r="D248" s="41"/>
    </row>
    <row r="249" spans="2:4">
      <c r="B249" s="41"/>
      <c r="C249" s="41"/>
      <c r="D249" s="41"/>
    </row>
    <row r="250" spans="2:4">
      <c r="B250" s="41"/>
      <c r="C250" s="41"/>
      <c r="D250" s="41"/>
    </row>
    <row r="251" spans="2:4">
      <c r="B251" s="41"/>
      <c r="C251" s="41"/>
      <c r="D251" s="41"/>
    </row>
    <row r="252" spans="2:4">
      <c r="B252" s="41"/>
      <c r="C252" s="41"/>
      <c r="D252" s="41"/>
    </row>
    <row r="253" spans="2:4">
      <c r="B253" s="41"/>
      <c r="C253" s="41"/>
      <c r="D253" s="41"/>
    </row>
    <row r="254" spans="2:4">
      <c r="B254" s="41"/>
      <c r="C254" s="41"/>
      <c r="D254" s="41"/>
    </row>
    <row r="255" spans="2:4">
      <c r="B255" s="41"/>
      <c r="C255" s="41"/>
      <c r="D255" s="41"/>
    </row>
    <row r="256" spans="2:4">
      <c r="B256" s="41"/>
      <c r="C256" s="41"/>
      <c r="D256" s="41"/>
    </row>
    <row r="257" spans="2:4">
      <c r="B257" s="41"/>
      <c r="C257" s="41"/>
      <c r="D257" s="41"/>
    </row>
    <row r="258" spans="2:4">
      <c r="B258" s="41"/>
      <c r="C258" s="41"/>
      <c r="D258" s="41"/>
    </row>
    <row r="259" spans="2:4">
      <c r="B259" s="41"/>
      <c r="C259" s="41"/>
      <c r="D259" s="41"/>
    </row>
    <row r="260" spans="2:4">
      <c r="B260" s="41"/>
      <c r="C260" s="41"/>
      <c r="D260" s="41"/>
    </row>
    <row r="261" spans="2:4">
      <c r="B261" s="41"/>
      <c r="C261" s="41"/>
      <c r="D261" s="41"/>
    </row>
    <row r="262" spans="2:4">
      <c r="B262" s="41"/>
      <c r="C262" s="41"/>
      <c r="D262" s="41"/>
    </row>
    <row r="263" spans="2:4">
      <c r="B263" s="41"/>
      <c r="C263" s="41"/>
      <c r="D263" s="41"/>
    </row>
    <row r="264" spans="2:4">
      <c r="B264" s="41"/>
      <c r="C264" s="41"/>
      <c r="D264" s="41"/>
    </row>
    <row r="265" spans="2:4">
      <c r="B265" s="41"/>
      <c r="C265" s="41"/>
      <c r="D265" s="41"/>
    </row>
    <row r="266" spans="2:4">
      <c r="B266" s="41"/>
      <c r="C266" s="41"/>
      <c r="D266" s="41"/>
    </row>
    <row r="267" spans="2:4">
      <c r="B267" s="41"/>
      <c r="C267" s="41"/>
      <c r="D267" s="41"/>
    </row>
    <row r="268" spans="2:4">
      <c r="B268" s="41"/>
      <c r="C268" s="41"/>
      <c r="D268" s="41"/>
    </row>
    <row r="269" spans="2:4">
      <c r="B269" s="41"/>
      <c r="C269" s="41"/>
      <c r="D269" s="41"/>
    </row>
    <row r="270" spans="2:4">
      <c r="B270" s="41"/>
      <c r="C270" s="41"/>
      <c r="D270" s="41"/>
    </row>
    <row r="271" spans="2:4">
      <c r="B271" s="41"/>
      <c r="C271" s="41"/>
      <c r="D271" s="41"/>
    </row>
    <row r="272" spans="2:4">
      <c r="B272" s="41"/>
      <c r="C272" s="41"/>
      <c r="D272" s="41"/>
    </row>
    <row r="273" spans="2:4">
      <c r="B273" s="41"/>
      <c r="C273" s="41"/>
      <c r="D273" s="41"/>
    </row>
    <row r="274" spans="2:4">
      <c r="B274" s="41"/>
      <c r="C274" s="41"/>
      <c r="D274" s="41"/>
    </row>
    <row r="275" spans="2:4">
      <c r="B275" s="41"/>
      <c r="C275" s="41"/>
      <c r="D275" s="41"/>
    </row>
    <row r="276" spans="2:4">
      <c r="B276" s="41"/>
      <c r="C276" s="41"/>
      <c r="D276" s="41"/>
    </row>
    <row r="277" spans="2:4">
      <c r="B277" s="41"/>
      <c r="C277" s="41"/>
      <c r="D277" s="41"/>
    </row>
    <row r="278" spans="2:4">
      <c r="B278" s="41"/>
      <c r="C278" s="41"/>
      <c r="D278" s="41"/>
    </row>
    <row r="279" spans="2:4">
      <c r="B279" s="41"/>
      <c r="C279" s="41"/>
      <c r="D279" s="41"/>
    </row>
    <row r="280" spans="2:4">
      <c r="B280" s="41"/>
      <c r="C280" s="41"/>
      <c r="D280" s="41"/>
    </row>
    <row r="281" spans="2:4">
      <c r="B281" s="41"/>
      <c r="C281" s="41"/>
      <c r="D281" s="41"/>
    </row>
    <row r="282" spans="2:4">
      <c r="B282" s="41"/>
      <c r="C282" s="41"/>
      <c r="D282" s="41"/>
    </row>
    <row r="283" spans="2:4">
      <c r="B283" s="41"/>
      <c r="C283" s="41"/>
      <c r="D283" s="41"/>
    </row>
    <row r="284" spans="2:4">
      <c r="B284" s="41"/>
      <c r="C284" s="41"/>
      <c r="D284" s="41"/>
    </row>
    <row r="285" spans="2:4">
      <c r="B285" s="41"/>
      <c r="C285" s="41"/>
      <c r="D285" s="41"/>
    </row>
    <row r="286" spans="2:4">
      <c r="B286" s="41"/>
      <c r="C286" s="41"/>
      <c r="D286" s="41"/>
    </row>
    <row r="287" spans="2:4">
      <c r="B287" s="41"/>
      <c r="C287" s="41"/>
      <c r="D287" s="41"/>
    </row>
    <row r="288" spans="2:4">
      <c r="B288" s="41"/>
      <c r="C288" s="41"/>
      <c r="D288" s="41"/>
    </row>
    <row r="289" spans="2:4">
      <c r="B289" s="41"/>
      <c r="C289" s="41"/>
      <c r="D289" s="41"/>
    </row>
    <row r="290" spans="2:4">
      <c r="B290" s="41"/>
      <c r="C290" s="41"/>
      <c r="D290" s="41"/>
    </row>
    <row r="291" spans="2:4">
      <c r="B291" s="41"/>
      <c r="C291" s="41"/>
      <c r="D291" s="41"/>
    </row>
    <row r="292" spans="2:4">
      <c r="B292" s="41"/>
      <c r="C292" s="41"/>
      <c r="D292" s="41"/>
    </row>
    <row r="293" spans="2:4">
      <c r="B293" s="41"/>
      <c r="C293" s="41"/>
      <c r="D293" s="41"/>
    </row>
    <row r="294" spans="2:4">
      <c r="B294" s="41"/>
      <c r="C294" s="41"/>
      <c r="D294" s="41"/>
    </row>
    <row r="295" spans="2:4">
      <c r="B295" s="41"/>
      <c r="C295" s="41"/>
      <c r="D295" s="41"/>
    </row>
    <row r="296" spans="2:4">
      <c r="B296" s="41"/>
      <c r="C296" s="41"/>
      <c r="D296" s="41"/>
    </row>
    <row r="297" spans="2:4">
      <c r="B297" s="41"/>
      <c r="C297" s="41"/>
      <c r="D297" s="41"/>
    </row>
    <row r="298" spans="2:4">
      <c r="B298" s="41"/>
      <c r="C298" s="41"/>
      <c r="D298" s="41"/>
    </row>
    <row r="299" spans="2:4">
      <c r="B299" s="41"/>
      <c r="C299" s="41"/>
      <c r="D299" s="41"/>
    </row>
    <row r="300" spans="2:4">
      <c r="B300" s="41"/>
      <c r="C300" s="41"/>
      <c r="D300" s="41"/>
    </row>
  </sheetData>
  <mergeCells count="2">
    <mergeCell ref="C3:D3"/>
    <mergeCell ref="G2:I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M37"/>
  <sheetViews>
    <sheetView zoomScale="85" zoomScaleNormal="85" zoomScaleSheetLayoutView="55" zoomScalePageLayoutView="40" workbookViewId="0">
      <selection activeCell="G2" sqref="G2"/>
    </sheetView>
  </sheetViews>
  <sheetFormatPr defaultColWidth="9.109375" defaultRowHeight="14.4"/>
  <cols>
    <col min="1" max="1" width="1.88671875" style="2" customWidth="1"/>
    <col min="2" max="2" width="6.109375" style="1" customWidth="1"/>
    <col min="3" max="3" width="24.6640625" style="2" customWidth="1"/>
    <col min="4" max="4" width="42.33203125" style="2" customWidth="1"/>
    <col min="5" max="5" width="12.88671875" style="2" customWidth="1"/>
    <col min="6" max="6" width="16.5546875" style="3" customWidth="1"/>
    <col min="7" max="7" width="20.109375" style="1" customWidth="1"/>
    <col min="8" max="8" width="30.6640625" style="1" customWidth="1"/>
    <col min="9" max="9" width="61.5546875" style="1" customWidth="1"/>
    <col min="10" max="16384" width="9.109375" style="2"/>
  </cols>
  <sheetData>
    <row r="1" spans="1:13" ht="33.9" customHeight="1">
      <c r="A1" s="82">
        <f>IF(ISERROR(MATCH(G2,'Seznam mistni'!$F$5:$F$39,0)),0,1)</f>
        <v>1</v>
      </c>
      <c r="B1" s="58" t="s">
        <v>31</v>
      </c>
      <c r="C1" s="59"/>
      <c r="D1" s="59"/>
      <c r="F1" s="39" t="s">
        <v>38</v>
      </c>
      <c r="G1" s="237" t="str">
        <f>'Seznam mistni'!G2:I2</f>
        <v>Projekt kolotoč 123</v>
      </c>
      <c r="H1" s="237"/>
      <c r="I1" s="238"/>
      <c r="M1"/>
    </row>
    <row r="2" spans="1:13" ht="33.9" customHeight="1">
      <c r="A2" s="82">
        <f>IF(A1,IF(VLOOKUP(G2,'Seznam mistni'!$F$5:$N$39,3,0)=0,"",VLOOKUP(G2,'Seznam mistni'!$F$5:$N$39,3,0)),"")</f>
        <v>20</v>
      </c>
      <c r="B2" s="37"/>
      <c r="C2" s="38"/>
      <c r="D2" s="38"/>
      <c r="F2" s="40" t="s">
        <v>39</v>
      </c>
      <c r="G2" s="57">
        <v>2</v>
      </c>
      <c r="H2" s="239" t="s">
        <v>144</v>
      </c>
      <c r="I2" s="240"/>
      <c r="M2"/>
    </row>
    <row r="3" spans="1:13" ht="14.4" customHeight="1" thickBot="1">
      <c r="A3" s="82"/>
      <c r="B3" s="60"/>
      <c r="C3" s="61"/>
      <c r="D3" s="61"/>
      <c r="E3" s="61"/>
      <c r="F3" s="61"/>
      <c r="G3" s="61"/>
      <c r="H3" s="61"/>
      <c r="I3" s="62"/>
    </row>
    <row r="4" spans="1:13" ht="21.9" customHeight="1">
      <c r="A4" s="82"/>
      <c r="B4" s="78"/>
      <c r="C4" s="4" t="s">
        <v>1</v>
      </c>
      <c r="D4" s="4"/>
      <c r="E4" s="83" t="str">
        <f>IF(A1,IF(VLOOKUP(G2,'Seznam mistni'!$F$5:$N$39,4,0)=0,"",VLOOKUP(G2,'Seznam mistni'!$F$5:$N$39,4,0)),"")</f>
        <v>888CC33</v>
      </c>
      <c r="F4" s="250" t="str">
        <f>IF(A1,IF(VLOOKUP(G2,'Seznam mistni'!$F$5:$N$39,5,0)=0,"",VLOOKUP(G2,'Seznam mistni'!$F$5:$N$39,5,0)),"")</f>
        <v>Pokusný objekt</v>
      </c>
      <c r="G4" s="250"/>
      <c r="H4" s="251"/>
      <c r="I4" s="252"/>
    </row>
    <row r="5" spans="1:13" ht="55.5" customHeight="1" thickBot="1">
      <c r="A5" s="82"/>
      <c r="B5" s="25"/>
      <c r="C5" s="23" t="s">
        <v>32</v>
      </c>
      <c r="D5" s="23" t="s">
        <v>33</v>
      </c>
      <c r="E5" s="24" t="s">
        <v>34</v>
      </c>
      <c r="F5" s="24" t="s">
        <v>35</v>
      </c>
      <c r="G5" s="24" t="s">
        <v>36</v>
      </c>
      <c r="H5" s="24" t="s">
        <v>37</v>
      </c>
      <c r="I5" s="26" t="s">
        <v>16</v>
      </c>
    </row>
    <row r="6" spans="1:13" ht="60" customHeight="1">
      <c r="A6" s="82">
        <f>IF(A1,IF(VLOOKUP(G2,'Seznam mistni'!$F$5:$N$39,2,0)=0,-1,VLOOKUP(G2,'Seznam mistni'!$F$5:$N$39,2,0)),-1)</f>
        <v>11</v>
      </c>
      <c r="B6" s="27">
        <v>1</v>
      </c>
      <c r="C6" s="18" t="str">
        <f ca="1">IF(A6&lt;0,"",OFFSET('Seznam mistni'!$C$4,A6,0,1,1))</f>
        <v>FFI35</v>
      </c>
      <c r="D6" s="18" t="str">
        <f ca="1">IF(A6&lt;0,"",OFFSET('Seznam mistni'!$C$4,A6,1,1,1))</f>
        <v>Měření fujtajblu11</v>
      </c>
      <c r="E6" s="18"/>
      <c r="F6" s="19"/>
      <c r="G6" s="19"/>
      <c r="H6" s="19"/>
      <c r="I6" s="28"/>
    </row>
    <row r="7" spans="1:13" ht="60" customHeight="1">
      <c r="A7" s="82">
        <f>IF(A6&lt;0,-1,IF(A6+1&gt;$A$6+$A$2-1,-1,A6+1))</f>
        <v>12</v>
      </c>
      <c r="B7" s="29">
        <v>2</v>
      </c>
      <c r="C7" s="18" t="str">
        <f ca="1">IF(A7&lt;0,"",OFFSET('Seznam mistni'!$C$4,A7,0,1,1))</f>
        <v>FFI36</v>
      </c>
      <c r="D7" s="18" t="str">
        <f ca="1">IF(A7&lt;0,"",OFFSET('Seznam mistni'!$C$4,A7,1,1,1))</f>
        <v>Měření fujtajblu12</v>
      </c>
      <c r="E7" s="18"/>
      <c r="F7" s="19"/>
      <c r="G7" s="19"/>
      <c r="H7" s="19"/>
      <c r="I7" s="28"/>
    </row>
    <row r="8" spans="1:13" ht="60" customHeight="1">
      <c r="A8" s="82">
        <f t="shared" ref="A8:A25" si="0">IF(A7&lt;0,-1,IF(A7+1&gt;$A$6+$A$2-1,-1,A7+1))</f>
        <v>13</v>
      </c>
      <c r="B8" s="29">
        <v>3</v>
      </c>
      <c r="C8" s="18" t="str">
        <f ca="1">IF(A8&lt;0,"",OFFSET('Seznam mistni'!$C$4,A8,0,1,1))</f>
        <v>FFI37</v>
      </c>
      <c r="D8" s="18" t="str">
        <f ca="1">IF(A8&lt;0,"",OFFSET('Seznam mistni'!$C$4,A8,1,1,1))</f>
        <v>Měření fujtajblu13</v>
      </c>
      <c r="E8" s="18"/>
      <c r="F8" s="19"/>
      <c r="G8" s="19"/>
      <c r="H8" s="19"/>
      <c r="I8" s="28"/>
    </row>
    <row r="9" spans="1:13" ht="60" customHeight="1">
      <c r="A9" s="82">
        <f t="shared" si="0"/>
        <v>14</v>
      </c>
      <c r="B9" s="29">
        <v>4</v>
      </c>
      <c r="C9" s="18" t="str">
        <f ca="1">IF(A9&lt;0,"",OFFSET('Seznam mistni'!$C$4,A9,0,1,1))</f>
        <v>FFI38</v>
      </c>
      <c r="D9" s="18" t="str">
        <f ca="1">IF(A9&lt;0,"",OFFSET('Seznam mistni'!$C$4,A9,1,1,1))</f>
        <v>Měření fujtajblu14</v>
      </c>
      <c r="E9" s="18"/>
      <c r="F9" s="19"/>
      <c r="G9" s="19"/>
      <c r="H9" s="19"/>
      <c r="I9" s="28"/>
    </row>
    <row r="10" spans="1:13" ht="60" customHeight="1">
      <c r="A10" s="82">
        <f t="shared" si="0"/>
        <v>15</v>
      </c>
      <c r="B10" s="29">
        <v>5</v>
      </c>
      <c r="C10" s="18" t="str">
        <f ca="1">IF(A10&lt;0,"",OFFSET('Seznam mistni'!$C$4,A10,0,1,1))</f>
        <v>FFI39</v>
      </c>
      <c r="D10" s="18" t="str">
        <f ca="1">IF(A10&lt;0,"",OFFSET('Seznam mistni'!$C$4,A10,1,1,1))</f>
        <v>Měření fujtajblu15</v>
      </c>
      <c r="E10" s="18"/>
      <c r="F10" s="19"/>
      <c r="G10" s="19"/>
      <c r="H10" s="19"/>
      <c r="I10" s="28"/>
    </row>
    <row r="11" spans="1:13" ht="60" customHeight="1">
      <c r="A11" s="82">
        <f t="shared" si="0"/>
        <v>16</v>
      </c>
      <c r="B11" s="29">
        <v>6</v>
      </c>
      <c r="C11" s="18" t="str">
        <f ca="1">IF(A11&lt;0,"",OFFSET('Seznam mistni'!$C$4,A11,0,1,1))</f>
        <v>FFI40</v>
      </c>
      <c r="D11" s="18" t="str">
        <f ca="1">IF(A11&lt;0,"",OFFSET('Seznam mistni'!$C$4,A11,1,1,1))</f>
        <v>Měření fujtajblu16</v>
      </c>
      <c r="E11" s="18"/>
      <c r="F11" s="19"/>
      <c r="G11" s="19"/>
      <c r="H11" s="19"/>
      <c r="I11" s="28"/>
    </row>
    <row r="12" spans="1:13" ht="60" customHeight="1">
      <c r="A12" s="82">
        <f t="shared" si="0"/>
        <v>17</v>
      </c>
      <c r="B12" s="29">
        <v>7</v>
      </c>
      <c r="C12" s="18" t="str">
        <f ca="1">IF(A12&lt;0,"",OFFSET('Seznam mistni'!$C$4,A12,0,1,1))</f>
        <v>FFI41</v>
      </c>
      <c r="D12" s="18" t="str">
        <f ca="1">IF(A12&lt;0,"",OFFSET('Seznam mistni'!$C$4,A12,1,1,1))</f>
        <v>Měření fujtajblu17</v>
      </c>
      <c r="E12" s="18"/>
      <c r="F12" s="19"/>
      <c r="G12" s="19"/>
      <c r="H12" s="19"/>
      <c r="I12" s="28"/>
    </row>
    <row r="13" spans="1:13" ht="60" customHeight="1">
      <c r="A13" s="82">
        <f t="shared" si="0"/>
        <v>18</v>
      </c>
      <c r="B13" s="29">
        <v>8</v>
      </c>
      <c r="C13" s="18" t="str">
        <f ca="1">IF(A13&lt;0,"",OFFSET('Seznam mistni'!$C$4,A13,0,1,1))</f>
        <v>FFI42</v>
      </c>
      <c r="D13" s="18" t="str">
        <f ca="1">IF(A13&lt;0,"",OFFSET('Seznam mistni'!$C$4,A13,1,1,1))</f>
        <v>Měření fujtajblu18</v>
      </c>
      <c r="E13" s="18"/>
      <c r="F13" s="19"/>
      <c r="G13" s="19"/>
      <c r="H13" s="19"/>
      <c r="I13" s="28"/>
    </row>
    <row r="14" spans="1:13" s="17" customFormat="1" ht="60" customHeight="1">
      <c r="A14" s="82">
        <f t="shared" si="0"/>
        <v>19</v>
      </c>
      <c r="B14" s="29">
        <v>9</v>
      </c>
      <c r="C14" s="18" t="str">
        <f ca="1">IF(A14&lt;0,"",OFFSET('Seznam mistni'!$C$4,A14,0,1,1))</f>
        <v>FFI43</v>
      </c>
      <c r="D14" s="18" t="str">
        <f ca="1">IF(A14&lt;0,"",OFFSET('Seznam mistni'!$C$4,A14,1,1,1))</f>
        <v>Měření fujtajblu19</v>
      </c>
      <c r="E14" s="18"/>
      <c r="F14" s="19"/>
      <c r="G14" s="19"/>
      <c r="H14" s="19"/>
      <c r="I14" s="28"/>
    </row>
    <row r="15" spans="1:13" ht="60" customHeight="1">
      <c r="A15" s="82">
        <f t="shared" si="0"/>
        <v>20</v>
      </c>
      <c r="B15" s="29">
        <v>10</v>
      </c>
      <c r="C15" s="18" t="str">
        <f ca="1">IF(A15&lt;0,"",OFFSET('Seznam mistni'!$C$4,A15,0,1,1))</f>
        <v>FFI44</v>
      </c>
      <c r="D15" s="18" t="str">
        <f ca="1">IF(A15&lt;0,"",OFFSET('Seznam mistni'!$C$4,A15,1,1,1))</f>
        <v>Měření fujtajblu20</v>
      </c>
      <c r="E15" s="18"/>
      <c r="F15" s="19"/>
      <c r="G15" s="19"/>
      <c r="H15" s="19"/>
      <c r="I15" s="28"/>
    </row>
    <row r="16" spans="1:13" ht="60" customHeight="1">
      <c r="A16" s="82">
        <f t="shared" si="0"/>
        <v>21</v>
      </c>
      <c r="B16" s="29">
        <v>11</v>
      </c>
      <c r="C16" s="18" t="str">
        <f ca="1">IF(A16&lt;0,"",OFFSET('Seznam mistni'!$C$4,A16,0,1,1))</f>
        <v>FFI45</v>
      </c>
      <c r="D16" s="18" t="str">
        <f ca="1">IF(A16&lt;0,"",OFFSET('Seznam mistni'!$C$4,A16,1,1,1))</f>
        <v>Měření fujtajblu21</v>
      </c>
      <c r="E16" s="18"/>
      <c r="F16" s="19"/>
      <c r="G16" s="19"/>
      <c r="H16" s="19"/>
      <c r="I16" s="28"/>
    </row>
    <row r="17" spans="1:9" s="17" customFormat="1" ht="60" customHeight="1">
      <c r="A17" s="82">
        <f t="shared" si="0"/>
        <v>22</v>
      </c>
      <c r="B17" s="29">
        <v>12</v>
      </c>
      <c r="C17" s="18" t="str">
        <f ca="1">IF(A17&lt;0,"",OFFSET('Seznam mistni'!$C$4,A17,0,1,1))</f>
        <v>FFI46</v>
      </c>
      <c r="D17" s="18" t="str">
        <f ca="1">IF(A17&lt;0,"",OFFSET('Seznam mistni'!$C$4,A17,1,1,1))</f>
        <v>Měření fujtajblu22</v>
      </c>
      <c r="E17" s="18"/>
      <c r="F17" s="19"/>
      <c r="G17" s="19"/>
      <c r="H17" s="19"/>
      <c r="I17" s="28"/>
    </row>
    <row r="18" spans="1:9" ht="60" customHeight="1">
      <c r="A18" s="82">
        <f t="shared" si="0"/>
        <v>23</v>
      </c>
      <c r="B18" s="29">
        <v>13</v>
      </c>
      <c r="C18" s="18" t="str">
        <f ca="1">IF(A18&lt;0,"",OFFSET('Seznam mistni'!$C$4,A18,0,1,1))</f>
        <v>FFI47</v>
      </c>
      <c r="D18" s="18" t="str">
        <f ca="1">IF(A18&lt;0,"",OFFSET('Seznam mistni'!$C$4,A18,1,1,1))</f>
        <v>Měření fujtajblu23</v>
      </c>
      <c r="E18" s="18"/>
      <c r="F18" s="19"/>
      <c r="G18" s="19"/>
      <c r="H18" s="19"/>
      <c r="I18" s="28"/>
    </row>
    <row r="19" spans="1:9" ht="60" customHeight="1">
      <c r="A19" s="82">
        <f t="shared" si="0"/>
        <v>24</v>
      </c>
      <c r="B19" s="29">
        <v>14</v>
      </c>
      <c r="C19" s="18" t="str">
        <f ca="1">IF(A19&lt;0,"",OFFSET('Seznam mistni'!$C$4,A19,0,1,1))</f>
        <v>FFI48</v>
      </c>
      <c r="D19" s="18" t="str">
        <f ca="1">IF(A19&lt;0,"",OFFSET('Seznam mistni'!$C$4,A19,1,1,1))</f>
        <v>Měření fujtajblu24</v>
      </c>
      <c r="E19" s="18"/>
      <c r="F19" s="19"/>
      <c r="G19" s="19"/>
      <c r="H19" s="19"/>
      <c r="I19" s="28"/>
    </row>
    <row r="20" spans="1:9" ht="60" customHeight="1">
      <c r="A20" s="82">
        <f t="shared" si="0"/>
        <v>25</v>
      </c>
      <c r="B20" s="29">
        <v>15</v>
      </c>
      <c r="C20" s="18" t="str">
        <f ca="1">IF(A20&lt;0,"",OFFSET('Seznam mistni'!$C$4,A20,0,1,1))</f>
        <v>FFI49</v>
      </c>
      <c r="D20" s="18" t="str">
        <f ca="1">IF(A20&lt;0,"",OFFSET('Seznam mistni'!$C$4,A20,1,1,1))</f>
        <v>Měření fujtajblu25</v>
      </c>
      <c r="E20" s="18"/>
      <c r="F20" s="19"/>
      <c r="G20" s="19"/>
      <c r="H20" s="19"/>
      <c r="I20" s="28"/>
    </row>
    <row r="21" spans="1:9" ht="60" customHeight="1">
      <c r="A21" s="82">
        <f t="shared" si="0"/>
        <v>26</v>
      </c>
      <c r="B21" s="29">
        <v>16</v>
      </c>
      <c r="C21" s="18" t="str">
        <f ca="1">IF(A21&lt;0,"",OFFSET('Seznam mistni'!$C$4,A21,0,1,1))</f>
        <v>FFI50</v>
      </c>
      <c r="D21" s="18" t="str">
        <f ca="1">IF(A21&lt;0,"",OFFSET('Seznam mistni'!$C$4,A21,1,1,1))</f>
        <v>Měření fujtajblu26</v>
      </c>
      <c r="E21" s="18"/>
      <c r="F21" s="19"/>
      <c r="G21" s="19"/>
      <c r="H21" s="19"/>
      <c r="I21" s="28"/>
    </row>
    <row r="22" spans="1:9" ht="60" customHeight="1">
      <c r="A22" s="82">
        <f t="shared" si="0"/>
        <v>27</v>
      </c>
      <c r="B22" s="29">
        <v>17</v>
      </c>
      <c r="C22" s="18" t="str">
        <f ca="1">IF(A22&lt;0,"",OFFSET('Seznam mistni'!$C$4,A22,0,1,1))</f>
        <v>FFI51</v>
      </c>
      <c r="D22" s="18" t="str">
        <f ca="1">IF(A22&lt;0,"",OFFSET('Seznam mistni'!$C$4,A22,1,1,1))</f>
        <v>Měření fujtajblu27</v>
      </c>
      <c r="E22" s="18"/>
      <c r="F22" s="19"/>
      <c r="G22" s="19"/>
      <c r="H22" s="19"/>
      <c r="I22" s="28"/>
    </row>
    <row r="23" spans="1:9" ht="60" customHeight="1">
      <c r="A23" s="82">
        <f t="shared" si="0"/>
        <v>28</v>
      </c>
      <c r="B23" s="29">
        <v>18</v>
      </c>
      <c r="C23" s="18" t="str">
        <f ca="1">IF(A23&lt;0,"",OFFSET('Seznam mistni'!$C$4,A23,0,1,1))</f>
        <v>FFI52</v>
      </c>
      <c r="D23" s="18" t="str">
        <f ca="1">IF(A23&lt;0,"",OFFSET('Seznam mistni'!$C$4,A23,1,1,1))</f>
        <v>Měření fujtajblu28</v>
      </c>
      <c r="E23" s="18"/>
      <c r="F23" s="19"/>
      <c r="G23" s="19"/>
      <c r="H23" s="19"/>
      <c r="I23" s="28"/>
    </row>
    <row r="24" spans="1:9" ht="60" customHeight="1">
      <c r="A24" s="82">
        <f t="shared" si="0"/>
        <v>29</v>
      </c>
      <c r="B24" s="29">
        <v>19</v>
      </c>
      <c r="C24" s="18" t="str">
        <f ca="1">IF(A24&lt;0,"",OFFSET('Seznam mistni'!$C$4,A24,0,1,1))</f>
        <v>FFI53</v>
      </c>
      <c r="D24" s="18" t="str">
        <f ca="1">IF(A24&lt;0,"",OFFSET('Seznam mistni'!$C$4,A24,1,1,1))</f>
        <v>Měření fujtajblu29</v>
      </c>
      <c r="E24" s="18"/>
      <c r="F24" s="19"/>
      <c r="G24" s="19"/>
      <c r="H24" s="19"/>
      <c r="I24" s="28"/>
    </row>
    <row r="25" spans="1:9" ht="60" customHeight="1" thickBot="1">
      <c r="A25" s="82">
        <f t="shared" si="0"/>
        <v>30</v>
      </c>
      <c r="B25" s="29">
        <v>20</v>
      </c>
      <c r="C25" s="18" t="str">
        <f ca="1">IF(A25&lt;0,"",OFFSET('Seznam mistni'!$C$4,A25,0,1,1))</f>
        <v>FFI54</v>
      </c>
      <c r="D25" s="18" t="str">
        <f ca="1">IF(A25&lt;0,"",OFFSET('Seznam mistni'!$C$4,A25,1,1,1))</f>
        <v>Měření fujtajblu30</v>
      </c>
      <c r="E25" s="18"/>
      <c r="F25" s="19"/>
      <c r="G25" s="19"/>
      <c r="H25" s="19"/>
      <c r="I25" s="28"/>
    </row>
    <row r="26" spans="1:9" ht="41.25" customHeight="1" thickBot="1">
      <c r="B26" s="30"/>
      <c r="C26" s="16" t="s">
        <v>12</v>
      </c>
      <c r="D26" s="16"/>
      <c r="E26" s="21"/>
      <c r="F26" s="22"/>
      <c r="G26" s="15" t="s">
        <v>27</v>
      </c>
      <c r="H26" s="20"/>
      <c r="I26" s="31"/>
    </row>
    <row r="27" spans="1:9" ht="30" customHeight="1">
      <c r="B27" s="32"/>
      <c r="C27" s="13" t="s">
        <v>23</v>
      </c>
      <c r="D27" s="13"/>
      <c r="E27" s="14"/>
      <c r="F27" s="253"/>
      <c r="G27" s="254"/>
      <c r="H27" s="254"/>
      <c r="I27" s="255"/>
    </row>
    <row r="28" spans="1:9" ht="30" customHeight="1" thickBot="1">
      <c r="B28" s="32"/>
      <c r="C28" s="241" t="str">
        <f>IF(A1,IF(VLOOKUP(G2,'Seznam mistni'!$F$5:$N$39,6,0)=0,"Jméno:",VLOOKUP(G2,'Seznam mistni'!$F$5:$N$39,6,0)),"Jméno:")</f>
        <v>Jméno:</v>
      </c>
      <c r="D28" s="242"/>
      <c r="E28" s="5" t="s">
        <v>5</v>
      </c>
      <c r="F28" s="256"/>
      <c r="G28" s="257"/>
      <c r="H28" s="257"/>
      <c r="I28" s="258"/>
    </row>
    <row r="29" spans="1:9" ht="30" customHeight="1" thickTop="1">
      <c r="B29" s="33"/>
      <c r="C29" s="10" t="s">
        <v>24</v>
      </c>
      <c r="D29" s="10"/>
      <c r="E29" s="10"/>
      <c r="F29" s="259"/>
      <c r="G29" s="260"/>
      <c r="H29" s="260"/>
      <c r="I29" s="261"/>
    </row>
    <row r="30" spans="1:9" ht="30" customHeight="1" thickBot="1">
      <c r="B30" s="34"/>
      <c r="C30" s="241" t="str">
        <f>IF(A1,IF(VLOOKUP(G2,'Seznam mistni'!$F$5:$N$39,7,0)=0,"Jméno:",VLOOKUP(G2,'Seznam mistni'!$F$5:$N$39,7,0)),"Jméno:")</f>
        <v>Jméno:</v>
      </c>
      <c r="D30" s="242"/>
      <c r="E30" s="11" t="s">
        <v>5</v>
      </c>
      <c r="F30" s="256"/>
      <c r="G30" s="257"/>
      <c r="H30" s="257"/>
      <c r="I30" s="258"/>
    </row>
    <row r="31" spans="1:9" ht="30" customHeight="1" thickTop="1">
      <c r="B31" s="33"/>
      <c r="C31" s="10" t="s">
        <v>13</v>
      </c>
      <c r="D31" s="10"/>
      <c r="E31" s="10"/>
      <c r="F31" s="259"/>
      <c r="G31" s="260"/>
      <c r="H31" s="260"/>
      <c r="I31" s="261"/>
    </row>
    <row r="32" spans="1:9" ht="30" customHeight="1" thickBot="1">
      <c r="B32" s="34"/>
      <c r="C32" s="243" t="str">
        <f>IF(A1,IF(VLOOKUP(G2,'Seznam mistni'!$F$5:$N$39,8,0)=0,"Jméno:",VLOOKUP(G2,'Seznam mistni'!$F$5:$N$39,8,0)),"Jméno:")</f>
        <v>Jméno:</v>
      </c>
      <c r="D32" s="244"/>
      <c r="E32" s="11" t="s">
        <v>5</v>
      </c>
      <c r="F32" s="262"/>
      <c r="G32" s="263"/>
      <c r="H32" s="263"/>
      <c r="I32" s="264"/>
    </row>
    <row r="33" spans="2:9" ht="30" customHeight="1" thickTop="1">
      <c r="B33" s="35"/>
      <c r="C33" s="12" t="s">
        <v>22</v>
      </c>
      <c r="D33" s="12"/>
      <c r="E33" s="12"/>
      <c r="F33" s="265"/>
      <c r="G33" s="266"/>
      <c r="H33" s="266"/>
      <c r="I33" s="267"/>
    </row>
    <row r="34" spans="2:9" ht="30" customHeight="1" thickBot="1">
      <c r="B34" s="34"/>
      <c r="C34" s="243" t="str">
        <f>IF(A1,IF(VLOOKUP(G2,'Seznam mistni'!$F$5:$N$39,9,0)=0,"Jméno:",VLOOKUP(G2,'Seznam mistni'!$F$5:$N$39,9,0)),"Jméno:")</f>
        <v>Jméno:</v>
      </c>
      <c r="D34" s="244"/>
      <c r="E34" s="11" t="s">
        <v>5</v>
      </c>
      <c r="F34" s="262"/>
      <c r="G34" s="263"/>
      <c r="H34" s="263"/>
      <c r="I34" s="264"/>
    </row>
    <row r="35" spans="2:9" ht="16.8" thickTop="1" thickBot="1">
      <c r="B35" s="36"/>
      <c r="C35" s="245" t="s">
        <v>6</v>
      </c>
      <c r="D35" s="245"/>
      <c r="E35" s="245"/>
      <c r="F35" s="245"/>
      <c r="G35" s="245"/>
      <c r="H35" s="245"/>
      <c r="I35" s="246"/>
    </row>
    <row r="36" spans="2:9" ht="135" customHeight="1" thickTop="1" thickBot="1">
      <c r="B36" s="247"/>
      <c r="C36" s="248"/>
      <c r="D36" s="248"/>
      <c r="E36" s="248"/>
      <c r="F36" s="248"/>
      <c r="G36" s="248"/>
      <c r="H36" s="248"/>
      <c r="I36" s="249"/>
    </row>
    <row r="37" spans="2:9" ht="15" customHeight="1" thickTop="1">
      <c r="B37" s="9"/>
      <c r="C37" s="6"/>
      <c r="D37" s="6"/>
      <c r="E37" s="6"/>
      <c r="F37" s="7"/>
      <c r="G37" s="8"/>
      <c r="H37" s="8"/>
      <c r="I37" s="8"/>
    </row>
  </sheetData>
  <sheetProtection selectLockedCells="1" selectUnlockedCells="1"/>
  <mergeCells count="13">
    <mergeCell ref="C35:I35"/>
    <mergeCell ref="B36:I36"/>
    <mergeCell ref="F4:I4"/>
    <mergeCell ref="F27:I28"/>
    <mergeCell ref="F29:I30"/>
    <mergeCell ref="F31:I32"/>
    <mergeCell ref="F33:I34"/>
    <mergeCell ref="C34:D34"/>
    <mergeCell ref="G1:I1"/>
    <mergeCell ref="H2:I2"/>
    <mergeCell ref="C28:D28"/>
    <mergeCell ref="C30:D30"/>
    <mergeCell ref="C32:D32"/>
  </mergeCells>
  <printOptions horizontalCentered="1"/>
  <pageMargins left="0.23622047244094491" right="0.23622047244094491" top="0.51181102362204722" bottom="0.47244094488188981" header="0.31496062992125984" footer="0.31496062992125984"/>
  <pageSetup paperSize="9" scale="44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í dokument" ma:contentTypeID="0x010100068B93297293CF4AA87D09104EE0E459001B0204AFADEAE845A095F6F7439A039C" ma:contentTypeVersion="6" ma:contentTypeDescription="Typ obsahu pro knihovnu &quot;Interní dokumenty&quot; v týmových webech" ma:contentTypeScope="" ma:versionID="6caef20f5451a46b45e02266ee54c0b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a12bd92e9b62e15712551a667c7a62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8F3109-4FBF-4047-977F-0F42E61D369C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141CDB8-D29A-4FD5-97D1-3C2AF16486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D01A68-4329-4447-BB61-AACD54BAC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Návod</vt:lpstr>
      <vt:lpstr>Seznam</vt:lpstr>
      <vt:lpstr>Protokol_dálkový přístroj</vt:lpstr>
      <vt:lpstr>Seznam mistni</vt:lpstr>
      <vt:lpstr>Protokol_mistní přístroj</vt:lpstr>
      <vt:lpstr>'Protokol_dálkový přístroj'!Oblast_tisku</vt:lpstr>
      <vt:lpstr>'Protokol_mistní přístroj'!Oblast_tisku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 IZ MaR</dc:title>
  <dc:creator>Ševela Michal</dc:creator>
  <cp:lastModifiedBy>sevelam</cp:lastModifiedBy>
  <cp:lastPrinted>2018-04-24T10:34:10Z</cp:lastPrinted>
  <dcterms:created xsi:type="dcterms:W3CDTF">2018-04-20T12:08:33Z</dcterms:created>
  <dcterms:modified xsi:type="dcterms:W3CDTF">2021-03-11T20:07:22Z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1005442223</vt:i4>
  </property>
  <property fmtid="{D5CDD505-2E9C-101B-9397-08002B2CF9AE}" pid="3" name="_NewReviewCycle">
    <vt:lpwstr/>
  </property>
  <property fmtid="{D5CDD505-2E9C-101B-9397-08002B2CF9AE}" pid="4" name="_EmailSubject">
    <vt:lpwstr>IZ protokoly</vt:lpwstr>
  </property>
  <property fmtid="{D5CDD505-2E9C-101B-9397-08002B2CF9AE}" pid="5" name="_AuthorEmail">
    <vt:lpwstr>Michal.Sevela@lovochemie.cz</vt:lpwstr>
  </property>
  <property fmtid="{D5CDD505-2E9C-101B-9397-08002B2CF9AE}" pid="6" name="_AuthorEmailDisplayName">
    <vt:lpwstr>Ševela Michal</vt:lpwstr>
  </property>
  <property fmtid="{D5CDD505-2E9C-101B-9397-08002B2CF9AE}" pid="7" name="_PreviousAdHocReviewCycleID">
    <vt:i4>622021404</vt:i4>
  </property>
  <property fmtid="{D5CDD505-2E9C-101B-9397-08002B2CF9AE}" pid="8" name="_ReviewingToolsShownOnce">
    <vt:lpwstr/>
  </property>
  <property fmtid="{D5CDD505-2E9C-101B-9397-08002B2CF9AE}" pid="9" name="ContentTypeId">
    <vt:lpwstr>0x010100068B93297293CF4AA87D09104EE0E459001B0204AFADEAE845A095F6F7439A039C</vt:lpwstr>
  </property>
</Properties>
</file>